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17148" windowHeight="11640"/>
  </bookViews>
  <sheets>
    <sheet name="GHG Trans" sheetId="8"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U30" i="8" l="1"/>
  <c r="T30" i="8"/>
  <c r="S30" i="8"/>
  <c r="R30" i="8"/>
  <c r="Q30" i="8"/>
  <c r="P30" i="8"/>
  <c r="O30" i="8"/>
  <c r="N30" i="8"/>
  <c r="M30" i="8"/>
  <c r="L30" i="8"/>
  <c r="K30" i="8"/>
  <c r="J30" i="8"/>
  <c r="I30" i="8"/>
  <c r="H30" i="8"/>
  <c r="G30" i="8"/>
  <c r="F30" i="8"/>
  <c r="E30" i="8"/>
  <c r="D30" i="8"/>
  <c r="C30" i="8"/>
</calcChain>
</file>

<file path=xl/sharedStrings.xml><?xml version="1.0" encoding="utf-8"?>
<sst xmlns="http://schemas.openxmlformats.org/spreadsheetml/2006/main" count="2240" uniqueCount="189">
  <si>
    <t>Antigua and Barbuda</t>
  </si>
  <si>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</si>
  <si>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</si>
  <si>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</si>
  <si>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</si>
  <si>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</si>
  <si>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</si>
  <si>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</si>
  <si>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</si>
  <si>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</si>
  <si>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</si>
  <si>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</si>
  <si>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</si>
  <si>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</si>
  <si>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</si>
  <si>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</si>
  <si>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</si>
  <si>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</si>
  <si>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</si>
  <si>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</si>
  <si>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</si>
  <si>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</si>
  <si>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</si>
  <si>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</si>
  <si>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</si>
  <si>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</si>
  <si>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</si>
  <si>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</si>
  <si>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</si>
  <si>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</si>
  <si>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</si>
  <si>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</si>
  <si>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</si>
  <si>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</si>
  <si>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</si>
  <si>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</si>
  <si>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</si>
  <si>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</si>
  <si>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Azerbaijan</t>
  </si>
  <si>
    <t>Barbados</t>
  </si>
  <si>
    <t>Belarus</t>
  </si>
  <si>
    <t>Belize</t>
  </si>
  <si>
    <t>Benin</t>
  </si>
  <si>
    <t>Bhutan</t>
  </si>
  <si>
    <t>Bulgaria</t>
  </si>
  <si>
    <t>Cambodia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</si>
  <si>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</si>
  <si>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</si>
  <si>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</si>
  <si>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</si>
  <si>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</si>
  <si>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</si>
  <si>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</si>
  <si>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</si>
  <si>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</si>
  <si>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</si>
  <si>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</si>
  <si>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</si>
  <si>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</si>
  <si>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</si>
  <si>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</si>
  <si>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</si>
  <si>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Malta</t>
  </si>
  <si>
    <t>Mauritania</t>
  </si>
  <si>
    <t>Mauritius</t>
  </si>
  <si>
    <t>Monaco</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</si>
  <si>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</si>
  <si>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</si>
  <si>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</si>
  <si>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</si>
  <si>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</si>
  <si>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</si>
  <si>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</si>
  <si>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</si>
  <si>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</si>
  <si>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</si>
  <si>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</si>
  <si>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</si>
  <si>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</si>
  <si>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</si>
  <si>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</si>
  <si>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</si>
  <si>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</si>
  <si>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</si>
  <si>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</si>
  <si>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</si>
  <si>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</si>
  <si>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</si>
  <si>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</si>
  <si>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</si>
  <si>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</si>
  <si>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</si>
  <si>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</si>
  <si>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</si>
  <si>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</si>
  <si>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</si>
  <si>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</si>
  <si>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</si>
  <si>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Congo</t>
  </si>
  <si>
    <t>Djibouti</t>
  </si>
  <si>
    <t>Ecuador</t>
  </si>
  <si>
    <t>El Salvador</t>
  </si>
  <si>
    <t>Eritrea</t>
  </si>
  <si>
    <t>Fiji</t>
  </si>
  <si>
    <t>Gambia</t>
  </si>
  <si>
    <t>Guinea-Bissau</t>
  </si>
  <si>
    <t>Guyana</t>
  </si>
  <si>
    <t>Indonesia</t>
  </si>
  <si>
    <t>Israel</t>
  </si>
  <si>
    <t>Jordan</t>
  </si>
  <si>
    <t>Lesotho</t>
  </si>
  <si>
    <t>Mexico</t>
  </si>
  <si>
    <t>Mongolia</t>
  </si>
  <si>
    <t>Mozambique</t>
  </si>
  <si>
    <t>Namibia</t>
  </si>
  <si>
    <t>Nigeria</t>
  </si>
  <si>
    <t>Samoa</t>
  </si>
  <si>
    <t>Sao Tome and Principe</t>
  </si>
  <si>
    <t>Senegal</t>
  </si>
  <si>
    <t>Seychelles</t>
  </si>
  <si>
    <t>Suriname</t>
  </si>
  <si>
    <t>Thailand</t>
  </si>
  <si>
    <t>Tonga</t>
  </si>
  <si>
    <t>Uganda</t>
  </si>
  <si>
    <t>United Arab Emirates</t>
  </si>
  <si>
    <t>Uruguay</t>
  </si>
  <si>
    <t>Vanuatu</t>
  </si>
  <si>
    <t>Zimbabwe</t>
  </si>
  <si>
    <t>Bangladesh</t>
  </si>
  <si>
    <t>Botswana</t>
  </si>
  <si>
    <t>Canada</t>
  </si>
  <si>
    <t>China</t>
  </si>
  <si>
    <t>Cook Islands</t>
  </si>
  <si>
    <t>Egypt</t>
  </si>
  <si>
    <t>Grenada</t>
  </si>
  <si>
    <t>India</t>
  </si>
  <si>
    <t>Kazakhstan</t>
  </si>
  <si>
    <t>Liechtenstein</t>
  </si>
  <si>
    <t>Nepal</t>
  </si>
  <si>
    <t>Niger</t>
  </si>
  <si>
    <t>Saint Kitts and Nevis</t>
  </si>
  <si>
    <t>Saudi Arabia</t>
  </si>
  <si>
    <t>Singapore</t>
  </si>
  <si>
    <t>Solomon Islands</t>
  </si>
  <si>
    <t>South Africa</t>
  </si>
  <si>
    <t>...</t>
  </si>
  <si>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</si>
  <si>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</si>
  <si>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</si>
  <si>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</si>
  <si>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San Marino</t>
  </si>
  <si>
    <t>Venezuela (Bolivarian Republic of)</t>
  </si>
  <si>
    <t>Greenhouse gas emissions from transport</t>
  </si>
  <si>
    <r>
      <t>GHG from Transport:</t>
    </r>
    <r>
      <rPr>
        <sz val="8"/>
        <rFont val="Arial"/>
        <family val="2"/>
      </rPr>
      <t xml:space="preserve"> emissions from the combustion and evaporation of fuel for all transport activity, regardless of the sector, specified by subsectors as civil aviation, road transportation, railways, navigation and other transportation.  This variable corresponds to IPCC category 1A3.</t>
    </r>
  </si>
  <si>
    <t xml:space="preserve">Data Quality: </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</si>
  <si>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</si>
  <si>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</si>
  <si>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Bolivia (Plurinational State of)</t>
  </si>
  <si>
    <t>Bosnia and Herzegovina</t>
  </si>
  <si>
    <t>Brunei Darussalam</t>
  </si>
  <si>
    <t>Cabo Verde</t>
  </si>
  <si>
    <t>Cyprus</t>
  </si>
  <si>
    <t>Democratic People's Republic of Korea</t>
  </si>
  <si>
    <t>Democratic Republic of the Congo</t>
  </si>
  <si>
    <t>Ghana</t>
  </si>
  <si>
    <t>Kuwait</t>
  </si>
  <si>
    <t>Lao People's Democratic Republic</t>
  </si>
  <si>
    <t>Liberia</t>
  </si>
  <si>
    <t>Mali</t>
  </si>
  <si>
    <t>Micronesia (Federated States of)</t>
  </si>
  <si>
    <t>Montenegro</t>
  </si>
  <si>
    <t>Myanmar</t>
  </si>
  <si>
    <t>Oman</t>
  </si>
  <si>
    <t>Qatar</t>
  </si>
  <si>
    <t>Republic of Korea</t>
  </si>
  <si>
    <t>Rwanda</t>
  </si>
  <si>
    <t>Saint Vincent and the Grenadines</t>
  </si>
  <si>
    <t>Serbia</t>
  </si>
  <si>
    <t>The former Yugoslav Republic of Macedonia</t>
  </si>
  <si>
    <t>Timor-Leste</t>
  </si>
  <si>
    <t>United Kingdom of Great Britain and Northern Ireland</t>
  </si>
  <si>
    <t>United Republic of Tanzania</t>
  </si>
  <si>
    <t>United States of America</t>
  </si>
  <si>
    <r>
      <t>Last update:</t>
    </r>
    <r>
      <rPr>
        <sz val="12"/>
        <rFont val="Arial"/>
        <family val="2"/>
      </rPr>
      <t xml:space="preserve"> November 2015</t>
    </r>
  </si>
  <si>
    <t>Côte d'Ivoire</t>
  </si>
  <si>
    <r>
      <rPr>
        <sz val="8"/>
        <rFont val="Arial"/>
        <family val="2"/>
      </rPr>
      <t>UN Framework Convention on Climate Change (UNFCCC) Secretariat</t>
    </r>
    <r>
      <rPr>
        <sz val="8"/>
        <rFont val="Arial"/>
        <family val="2"/>
      </rPr>
      <t>.</t>
    </r>
  </si>
  <si>
    <r>
      <rPr>
        <sz val="8"/>
        <rFont val="Arial"/>
        <family val="2"/>
      </rPr>
      <t xml:space="preserve">See: </t>
    </r>
    <r>
      <rPr>
        <u/>
        <sz val="8"/>
        <color indexed="12"/>
        <rFont val="Arial"/>
        <family val="2"/>
      </rPr>
      <t>http://unfccc.int</t>
    </r>
    <r>
      <rPr>
        <sz val="8"/>
        <rFont val="Arial"/>
        <family val="2"/>
      </rPr>
      <t xml:space="preserve"> .</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</si>
  <si>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</si>
  <si>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rPr>
        <sz val="8"/>
        <rFont val="Arial"/>
        <family val="2"/>
      </rPr>
      <t xml:space="preserve">See: </t>
    </r>
    <r>
      <rPr>
        <u/>
        <sz val="8"/>
        <color indexed="12"/>
        <rFont val="Arial"/>
        <family val="2"/>
      </rPr>
      <t>http://unfccc.int/ghg_data/ghg_data_unfccc/data_sources/items/3816.php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</si>
</sst>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 ###\ ###\ ##0.00"/>
  </numFmts>
  <fonts count="29"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u/>
      <sz val="10"/>
      <color indexed="12"/>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10"/>
      <color theme="10"/>
      <name val="Arial"/>
      <family val="2"/>
    </font>
    <font>
      <u/>
      <sz val="8"/>
      <color indexed="12"/>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10" fillId="0" borderId="0"/>
    <xf numFmtId="0" fontId="27" fillId="0" borderId="0" applyNumberFormat="0" applyFill="0" applyBorder="0" applyAlignment="0" applyProtection="0"/>
    <xf numFmtId="0" fontId="10" fillId="0" borderId="0"/>
    <xf numFmtId="0" fontId="27" fillId="0" borderId="0" applyNumberFormat="0" applyFill="0" applyBorder="0" applyAlignment="0" applyProtection="0"/>
  </cellStyleXfs>
  <cellXfs count="98">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6"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8" fillId="2" borderId="0" xfId="3" applyNumberFormat="1" applyFont="1" applyFill="1" applyBorder="1" applyAlignment="1" applyProtection="1">
      <alignment horizontal="right" wrapText="1"/>
      <protection locked="0"/>
    </xf>
    <xf numFmtId="0" fontId="13" fillId="2" borderId="0" xfId="0" applyFont="1" applyFill="1" applyAlignment="1" applyProtection="1">
      <alignment horizontal="right"/>
      <protection locked="0"/>
    </xf>
    <xf numFmtId="49" fontId="14"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8" fillId="3" borderId="0" xfId="2" applyNumberFormat="1" applyFont="1" applyFill="1" applyBorder="1" applyAlignment="1" applyProtection="1">
      <alignment horizontal="left"/>
      <protection locked="0"/>
    </xf>
    <xf numFmtId="165" fontId="8" fillId="3" borderId="0" xfId="2" applyNumberFormat="1" applyFont="1" applyFill="1" applyBorder="1" applyAlignment="1" applyProtection="1">
      <alignment wrapText="1"/>
      <protection locked="0"/>
    </xf>
    <xf numFmtId="165" fontId="8" fillId="3" borderId="0" xfId="2" applyNumberFormat="1" applyFont="1" applyFill="1" applyBorder="1" applyAlignment="1" applyProtection="1">
      <alignment horizontal="right"/>
      <protection locked="0"/>
    </xf>
    <xf numFmtId="165" fontId="8" fillId="3" borderId="0" xfId="2"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11"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1" fillId="0" borderId="0" xfId="0" applyNumberFormat="1" applyFont="1" applyAlignment="1" applyProtection="1">
      <alignment horizontal="left"/>
      <protection locked="0"/>
    </xf>
    <xf numFmtId="0" fontId="20" fillId="2" borderId="0" xfId="0" applyFont="1" applyFill="1" applyProtection="1">
      <protection locked="0"/>
    </xf>
    <xf numFmtId="49" fontId="14" fillId="2" borderId="0" xfId="0" applyNumberFormat="1" applyFont="1" applyFill="1" applyAlignment="1" applyProtection="1">
      <protection locked="0"/>
    </xf>
    <xf numFmtId="0" fontId="21" fillId="2" borderId="0" xfId="0" applyFont="1" applyFill="1" applyProtection="1">
      <protection locked="0"/>
    </xf>
    <xf numFmtId="0" fontId="10" fillId="0" borderId="0" xfId="0" applyFont="1" applyAlignment="1" applyProtection="1">
      <alignment horizontal="left"/>
      <protection hidden="1"/>
    </xf>
    <xf numFmtId="0" fontId="17" fillId="0" borderId="0" xfId="4" applyNumberFormat="1" applyFont="1" applyFill="1" applyBorder="1" applyAlignment="1" applyProtection="1">
      <alignment horizontal="right"/>
      <protection hidden="1"/>
    </xf>
    <xf numFmtId="165" fontId="18" fillId="0" borderId="0" xfId="0" applyNumberFormat="1" applyFont="1" applyFill="1" applyAlignment="1" applyProtection="1">
      <alignment wrapText="1"/>
      <protection hidden="1"/>
    </xf>
    <xf numFmtId="165" fontId="18"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8" fillId="4" borderId="2" xfId="3" applyNumberFormat="1" applyFont="1" applyFill="1" applyBorder="1" applyAlignment="1" applyProtection="1">
      <alignment horizontal="right" wrapText="1"/>
      <protection hidden="1"/>
    </xf>
    <xf numFmtId="0" fontId="13" fillId="4" borderId="2" xfId="0" applyFont="1" applyFill="1" applyBorder="1" applyAlignment="1" applyProtection="1">
      <alignment horizontal="right"/>
      <protection hidden="1"/>
    </xf>
    <xf numFmtId="49" fontId="14"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8" fillId="4" borderId="0" xfId="3" applyNumberFormat="1" applyFont="1" applyFill="1" applyBorder="1" applyAlignment="1" applyProtection="1">
      <alignment horizontal="right" wrapText="1"/>
      <protection hidden="1"/>
    </xf>
    <xf numFmtId="0" fontId="13" fillId="4" borderId="0" xfId="0" applyFont="1" applyFill="1" applyBorder="1" applyAlignment="1" applyProtection="1">
      <alignment horizontal="right"/>
      <protection hidden="1"/>
    </xf>
    <xf numFmtId="49" fontId="14"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8" fillId="4" borderId="7" xfId="3" applyNumberFormat="1" applyFont="1" applyFill="1" applyBorder="1" applyAlignment="1" applyProtection="1">
      <alignment horizontal="right" wrapText="1"/>
      <protection hidden="1"/>
    </xf>
    <xf numFmtId="0" fontId="13" fillId="4" borderId="7" xfId="0" applyFont="1" applyFill="1" applyBorder="1" applyAlignment="1" applyProtection="1">
      <alignment horizontal="right"/>
      <protection hidden="1"/>
    </xf>
    <xf numFmtId="49" fontId="14"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5" fillId="5" borderId="0" xfId="4" applyNumberFormat="1" applyFont="1" applyFill="1" applyBorder="1" applyAlignment="1" applyProtection="1">
      <alignment horizontal="left" vertical="center"/>
      <protection locked="0"/>
    </xf>
    <xf numFmtId="0" fontId="9" fillId="5" borderId="0" xfId="4" applyNumberFormat="1" applyFont="1" applyFill="1" applyBorder="1" applyAlignment="1" applyProtection="1">
      <alignment horizontal="right" vertical="center"/>
      <protection locked="0"/>
    </xf>
    <xf numFmtId="49" fontId="13"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3" fillId="0" borderId="0" xfId="0" applyFont="1" applyProtection="1">
      <protection locked="0"/>
    </xf>
    <xf numFmtId="0" fontId="24" fillId="0" borderId="0" xfId="0" applyFont="1" applyProtection="1">
      <protection locked="0"/>
    </xf>
    <xf numFmtId="0" fontId="25" fillId="0" borderId="0" xfId="0" applyFont="1" applyAlignment="1" applyProtection="1">
      <protection locked="0"/>
    </xf>
    <xf numFmtId="0" fontId="10" fillId="0" borderId="0" xfId="0" applyFont="1" applyProtection="1">
      <protection hidden="1"/>
    </xf>
    <xf numFmtId="165" fontId="8" fillId="6" borderId="0" xfId="5" applyNumberFormat="1" applyFont="1" applyFill="1" applyBorder="1" applyAlignment="1" applyProtection="1">
      <alignment horizontal="right" wrapText="1"/>
      <protection locked="0"/>
    </xf>
    <xf numFmtId="165" fontId="8" fillId="6" borderId="0" xfId="5" applyNumberFormat="1" applyFont="1" applyFill="1" applyBorder="1" applyAlignment="1" applyProtection="1">
      <alignment wrapText="1"/>
      <protection locked="0"/>
    </xf>
    <xf numFmtId="165" fontId="8" fillId="0" borderId="0" xfId="5" applyNumberFormat="1" applyFont="1" applyFill="1" applyBorder="1" applyAlignment="1" applyProtection="1">
      <alignment wrapText="1"/>
      <protection locked="0"/>
    </xf>
    <xf numFmtId="165" fontId="8" fillId="0" borderId="0" xfId="5" applyNumberFormat="1" applyFont="1" applyFill="1" applyBorder="1" applyAlignment="1" applyProtection="1">
      <alignment horizontal="right" wrapText="1"/>
      <protection locked="0"/>
    </xf>
    <xf numFmtId="165" fontId="8" fillId="6" borderId="0" xfId="5" applyNumberFormat="1" applyFont="1" applyFill="1" applyBorder="1" applyAlignment="1" applyProtection="1">
      <alignment horizontal="right"/>
      <protection locked="0"/>
    </xf>
    <xf numFmtId="165" fontId="8" fillId="6" borderId="0" xfId="4" applyNumberFormat="1" applyFont="1" applyFill="1" applyBorder="1" applyAlignment="1" applyProtection="1">
      <alignment horizontal="right"/>
      <protection locked="0"/>
    </xf>
    <xf numFmtId="165" fontId="8" fillId="0" borderId="0" xfId="5" applyNumberFormat="1" applyFont="1" applyFill="1" applyBorder="1" applyAlignment="1" applyProtection="1">
      <alignment horizontal="right"/>
      <protection locked="0"/>
    </xf>
    <xf numFmtId="0" fontId="4" fillId="6" borderId="0" xfId="0" applyFont="1" applyFill="1" applyProtection="1">
      <protection locked="0"/>
    </xf>
    <xf numFmtId="0" fontId="4" fillId="6" borderId="0" xfId="0" applyFont="1" applyFill="1" applyAlignment="1" applyProtection="1">
      <alignment wrapText="1"/>
      <protection locked="0"/>
    </xf>
    <xf numFmtId="0" fontId="1" fillId="0" borderId="0" xfId="0" applyFont="1" applyFill="1"/>
    <xf numFmtId="0" fontId="28" fillId="0" borderId="0" xfId="1" applyFont="1" applyAlignment="1" applyProtection="1">
      <protection locked="0"/>
    </xf>
    <xf numFmtId="0" fontId="0" fillId="0" borderId="0" xfId="0" applyAlignment="1" applyProtection="1">
      <alignment vertical="top"/>
      <protection locked="0"/>
    </xf>
    <xf numFmtId="0" fontId="28" fillId="0" borderId="0" xfId="1" applyFont="1" applyAlignment="1" applyProtection="1">
      <alignment horizontal="left" vertical="top" wrapText="1"/>
      <protection locked="0"/>
    </xf>
    <xf numFmtId="0" fontId="1" fillId="0" borderId="0" xfId="0" applyFont="1" applyAlignment="1" applyProtection="1">
      <alignment vertical="top"/>
      <protection hidden="1"/>
    </xf>
    <xf numFmtId="165" fontId="8" fillId="6" borderId="0" xfId="5" applyNumberFormat="1" applyFont="1" applyFill="1" applyBorder="1" applyAlignment="1" applyProtection="1">
      <alignment vertical="top" wrapText="1"/>
      <protection locked="0"/>
    </xf>
    <xf numFmtId="165" fontId="8" fillId="6" borderId="0" xfId="5" applyNumberFormat="1" applyFont="1" applyFill="1" applyBorder="1" applyAlignment="1" applyProtection="1">
      <alignment horizontal="right" vertical="top"/>
      <protection locked="0"/>
    </xf>
    <xf numFmtId="0" fontId="6" fillId="0" borderId="0" xfId="0" applyFont="1" applyAlignment="1" applyProtection="1">
      <alignment horizontal="left" wrapText="1"/>
      <protection locked="0"/>
    </xf>
    <xf numFmtId="165" fontId="4" fillId="2" borderId="0" xfId="0" applyNumberFormat="1" applyFont="1" applyFill="1" applyAlignment="1" applyProtection="1">
      <alignment horizontal="center"/>
      <protection locked="0"/>
    </xf>
    <xf numFmtId="49" fontId="10" fillId="7" borderId="9" xfId="0" applyNumberFormat="1" applyFont="1" applyFill="1" applyBorder="1" applyAlignment="1" applyProtection="1">
      <alignment horizontal="left" shrinkToFit="1"/>
      <protection locked="0"/>
    </xf>
    <xf numFmtId="49" fontId="10" fillId="7" borderId="10" xfId="0" applyNumberFormat="1" applyFont="1" applyFill="1" applyBorder="1" applyAlignment="1" applyProtection="1">
      <alignment horizontal="left" shrinkToFit="1"/>
      <protection locked="0"/>
    </xf>
    <xf numFmtId="49" fontId="10" fillId="7"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0" fontId="28" fillId="0" borderId="0" xfId="1" applyFont="1" applyAlignment="1" applyProtection="1">
      <alignment horizontal="left" vertical="top" wrapText="1"/>
      <protection locked="0"/>
    </xf>
    <xf numFmtId="49" fontId="3" fillId="0" borderId="0" xfId="0" applyNumberFormat="1" applyFont="1" applyAlignment="1" applyProtection="1">
      <alignment horizontal="left" wrapText="1"/>
      <protection locked="0"/>
    </xf>
    <xf numFmtId="165" fontId="3" fillId="0" borderId="0" xfId="0" applyNumberFormat="1" applyFont="1" applyAlignment="1" applyProtection="1">
      <alignment wrapText="1"/>
      <protection locked="0"/>
    </xf>
    <xf numFmtId="0" fontId="12" fillId="0" borderId="0" xfId="0" applyFont="1" applyAlignment="1" applyProtection="1">
      <alignment horizontal="left" vertical="top" wrapText="1"/>
      <protection locked="0"/>
    </xf>
    <xf numFmtId="0" fontId="3" fillId="0" borderId="0" xfId="0" applyFont="1" applyAlignment="1" applyProtection="1">
      <alignment horizontal="left" wrapText="1"/>
      <protection locked="0"/>
    </xf>
    <xf numFmtId="0" fontId="26" fillId="0" borderId="0" xfId="0" applyFont="1" applyFill="1" applyAlignment="1">
      <alignment horizontal="left" wrapText="1"/>
    </xf>
    <xf numFmtId="0" fontId="3" fillId="0" borderId="0" xfId="0" applyNumberFormat="1" applyFont="1" applyFill="1" applyAlignment="1">
      <alignment horizontal="left" wrapText="1"/>
    </xf>
    <xf numFmtId="0" fontId="0" fillId="0" borderId="0" xfId="0" applyAlignment="1"/>
    <xf numFmtId="0" fontId="3" fillId="0" borderId="0" xfId="1" applyFont="1" applyAlignment="1" applyProtection="1">
      <alignment horizontal="left" vertical="top" wrapText="1"/>
      <protection locked="0"/>
    </xf>
    <xf numFmtId="0" fontId="28" fillId="0" borderId="0" xfId="1" applyFont="1" applyAlignment="1" applyProtection="1"/>
  </cellXfs>
  <cellStyles count="10">
    <cellStyle name="Hyperlink" xfId="1" builtinId="8"/>
    <cellStyle name="Hyperlink 2" xfId="7"/>
    <cellStyle name="Hyperlink 3" xfId="9"/>
    <cellStyle name="Normal" xfId="0" builtinId="0"/>
    <cellStyle name="Normal 2" xfId="8"/>
    <cellStyle name="Normal 3" xfId="6"/>
    <cellStyle name="Normal_GHG" xfId="2"/>
    <cellStyle name="Normal_NOx" xfId="3"/>
    <cellStyle name="Normal_Sheet1" xfId="4"/>
    <cellStyle name="Normal_SO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Greenhouse Gas Emissions from Transport</a:t>
            </a:r>
          </a:p>
        </c:rich>
      </c:tx>
      <c:layout>
        <c:manualLayout>
          <c:xMode val="edge"/>
          <c:yMode val="edge"/>
          <c:x val="0.18760244324462538"/>
          <c:y val="4.1401273885350323E-2"/>
        </c:manualLayout>
      </c:layout>
      <c:overlay val="0"/>
      <c:spPr>
        <a:noFill/>
        <a:ln w="25400">
          <a:noFill/>
        </a:ln>
      </c:spPr>
    </c:title>
    <c:autoTitleDeleted val="0"/>
    <c:plotArea>
      <c:layout>
        <c:manualLayout>
          <c:layoutTarget val="inner"/>
          <c:xMode val="edge"/>
          <c:yMode val="edge"/>
          <c:x val="0.16965786171687861"/>
          <c:y val="0.24840764331210194"/>
          <c:w val="0.79934954078144727"/>
          <c:h val="0.45541401273885346"/>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 Trans'!$C$29:$U$29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 Trans'!$C$30:$U$30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1.69079</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51538944"/>
        <c:axId val="52120576"/>
      </c:barChart>
      <c:catAx>
        <c:axId val="51538944"/>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2545075027635151"/>
              <c:y val="0.85350318471337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2120576"/>
        <c:crosses val="autoZero"/>
        <c:auto val="1"/>
        <c:lblAlgn val="ctr"/>
        <c:lblOffset val="100"/>
        <c:tickLblSkip val="1"/>
        <c:tickMarkSkip val="1"/>
        <c:noMultiLvlLbl val="0"/>
      </c:catAx>
      <c:valAx>
        <c:axId val="52120576"/>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419279154020676E-2"/>
              <c:y val="0.22292993630573252"/>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538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2" name="Text Box 6"/>
        <xdr:cNvSpPr txBox="1">
          <a:spLocks noChangeArrowheads="1"/>
        </xdr:cNvSpPr>
      </xdr:nvSpPr>
      <xdr:spPr bwMode="auto">
        <a:xfrm>
          <a:off x="4869180" y="3863340"/>
          <a:ext cx="306324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335280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 TargetMode="External"/><Relationship Id="rId1" Type="http://schemas.openxmlformats.org/officeDocument/2006/relationships/hyperlink" Target="http://unfccc.int/ghg_data/ghg_data_unfccc/data_sources/items/3816.ph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109375" style="63" customWidth="1"/>
    <col min="2" max="2" width="18.6640625" style="7" customWidth="1"/>
    <col min="3" max="3" width="7.109375" style="20" customWidth="1"/>
    <col min="4" max="4" width="7.109375" style="19" customWidth="1"/>
    <col min="5" max="5" width="7.109375" style="20" customWidth="1"/>
    <col min="6" max="6" width="7.109375" style="19" customWidth="1"/>
    <col min="7" max="7" width="7.109375" style="20" customWidth="1"/>
    <col min="8" max="8" width="7.109375" style="19" customWidth="1"/>
    <col min="9" max="19" width="7.109375" style="20" customWidth="1"/>
    <col min="20" max="21" width="7.109375" style="7" customWidth="1"/>
    <col min="22" max="16384" width="9.109375" style="7"/>
  </cols>
  <sheetData>
    <row r="1" spans="1:21" ht="6.75" customHeight="1" x14ac:dyDescent="0.25">
      <c r="A1" s="60"/>
    </row>
    <row r="2" spans="1:21" x14ac:dyDescent="0.25">
      <c r="A2" s="60"/>
      <c r="B2" s="2"/>
      <c r="C2" s="3"/>
      <c r="D2" s="4"/>
      <c r="E2" s="3"/>
      <c r="F2" s="4"/>
      <c r="G2" s="3"/>
      <c r="H2" s="4"/>
      <c r="I2" s="5"/>
      <c r="J2" s="5"/>
      <c r="K2" s="5"/>
      <c r="L2" s="5"/>
      <c r="M2" s="5"/>
      <c r="N2" s="5"/>
      <c r="O2" s="5"/>
      <c r="P2" s="5"/>
      <c r="Q2" s="5"/>
      <c r="R2" s="5"/>
      <c r="S2" s="6"/>
      <c r="T2" s="14"/>
      <c r="U2" s="14"/>
    </row>
    <row r="3" spans="1:21" ht="19.2" x14ac:dyDescent="0.35">
      <c r="A3" s="60"/>
      <c r="B3" s="8" t="s">
        <v>147</v>
      </c>
      <c r="C3" s="3"/>
      <c r="D3" s="4"/>
      <c r="E3" s="3"/>
      <c r="F3" s="4"/>
      <c r="G3" s="3"/>
      <c r="H3" s="4"/>
      <c r="I3" s="5"/>
      <c r="J3" s="5"/>
      <c r="K3" s="5"/>
      <c r="L3" s="5"/>
      <c r="M3" s="5"/>
      <c r="N3" s="5"/>
      <c r="O3" s="5"/>
      <c r="P3" s="5"/>
      <c r="Q3" s="5"/>
      <c r="R3" s="5"/>
      <c r="S3" s="6"/>
      <c r="T3" s="14"/>
      <c r="U3" s="14"/>
    </row>
    <row r="4" spans="1:21" ht="8.25" customHeight="1" x14ac:dyDescent="0.35">
      <c r="A4" s="60"/>
      <c r="B4" s="8"/>
      <c r="C4" s="3"/>
      <c r="D4" s="4"/>
      <c r="E4" s="3"/>
      <c r="F4" s="4"/>
      <c r="G4" s="3"/>
      <c r="H4" s="4"/>
      <c r="I4" s="5"/>
      <c r="J4" s="5"/>
      <c r="K4" s="5"/>
      <c r="L4" s="5"/>
      <c r="M4" s="5"/>
      <c r="N4" s="5"/>
      <c r="O4" s="5"/>
      <c r="P4" s="5"/>
      <c r="Q4" s="5"/>
      <c r="R4" s="5"/>
      <c r="S4" s="6"/>
      <c r="T4" s="14"/>
      <c r="U4" s="14"/>
    </row>
    <row r="5" spans="1:21" ht="16.8" x14ac:dyDescent="0.3">
      <c r="A5" s="60"/>
      <c r="B5" s="28" t="s">
        <v>152</v>
      </c>
      <c r="C5" s="3"/>
      <c r="D5" s="4"/>
      <c r="E5" s="3"/>
      <c r="F5" s="9"/>
      <c r="G5" s="9"/>
      <c r="H5" s="10"/>
      <c r="I5" s="5"/>
      <c r="J5" s="5"/>
      <c r="K5" s="9"/>
      <c r="L5" s="6"/>
      <c r="M5" s="11"/>
      <c r="N5" s="12"/>
      <c r="O5" s="27"/>
      <c r="P5" s="59" t="s">
        <v>183</v>
      </c>
      <c r="Q5" s="6"/>
      <c r="R5" s="83"/>
      <c r="S5" s="83"/>
      <c r="T5" s="14"/>
      <c r="U5" s="14"/>
    </row>
    <row r="6" spans="1:21" ht="11.25" customHeight="1" x14ac:dyDescent="0.3">
      <c r="A6" s="60"/>
      <c r="B6" s="1"/>
      <c r="C6" s="3"/>
      <c r="D6" s="4"/>
      <c r="E6" s="3"/>
      <c r="F6" s="9"/>
      <c r="G6" s="9"/>
      <c r="H6" s="10"/>
      <c r="I6" s="5"/>
      <c r="J6" s="5"/>
      <c r="K6" s="9"/>
      <c r="L6" s="11"/>
      <c r="M6" s="12"/>
      <c r="N6" s="13"/>
      <c r="O6" s="13"/>
      <c r="P6" s="6"/>
      <c r="Q6" s="9"/>
      <c r="R6" s="14"/>
      <c r="S6" s="14"/>
      <c r="T6" s="14"/>
      <c r="U6" s="14"/>
    </row>
    <row r="7" spans="1:21" x14ac:dyDescent="0.25">
      <c r="A7" s="60"/>
      <c r="B7" s="1"/>
      <c r="C7" s="3"/>
      <c r="D7" s="4"/>
      <c r="E7" s="3"/>
      <c r="F7" s="26" t="s">
        <v>148</v>
      </c>
      <c r="G7" s="9"/>
      <c r="H7" s="10"/>
      <c r="I7" s="5"/>
      <c r="J7" s="5"/>
      <c r="K7" s="9"/>
      <c r="L7" s="11"/>
      <c r="M7" s="84" t="s">
        <v>156</v>
      </c>
      <c r="N7" s="85"/>
      <c r="O7" s="85"/>
      <c r="P7" s="86"/>
      <c r="Q7" s="9"/>
      <c r="R7" s="14"/>
      <c r="S7" s="14"/>
      <c r="T7" s="14"/>
      <c r="U7" s="14"/>
    </row>
    <row r="8" spans="1:21" ht="12.75" customHeight="1" thickBot="1" x14ac:dyDescent="0.35">
      <c r="A8" s="60"/>
      <c r="B8" s="1"/>
      <c r="C8" s="3"/>
      <c r="D8" s="4"/>
      <c r="E8" s="3"/>
      <c r="F8" s="9"/>
      <c r="G8" s="9"/>
      <c r="H8" s="10"/>
      <c r="I8" s="5"/>
      <c r="J8" s="5"/>
      <c r="K8" s="9"/>
      <c r="L8" s="11"/>
      <c r="M8" s="12"/>
      <c r="N8" s="13"/>
      <c r="O8" s="13"/>
      <c r="P8" s="6"/>
      <c r="Q8" s="9"/>
      <c r="R8" s="14"/>
      <c r="S8" s="14"/>
      <c r="T8" s="14"/>
      <c r="U8" s="14"/>
    </row>
    <row r="9" spans="1:21" ht="12.75" customHeight="1" x14ac:dyDescent="0.3">
      <c r="A9" s="60"/>
      <c r="B9" s="1"/>
      <c r="C9" s="3"/>
      <c r="D9" s="4"/>
      <c r="E9" s="3"/>
      <c r="F9" s="33"/>
      <c r="G9" s="34"/>
      <c r="H9" s="35"/>
      <c r="I9" s="36"/>
      <c r="J9" s="36"/>
      <c r="K9" s="34"/>
      <c r="L9" s="37"/>
      <c r="M9" s="38"/>
      <c r="N9" s="39"/>
      <c r="O9" s="39"/>
      <c r="P9" s="40"/>
      <c r="Q9" s="9"/>
      <c r="R9" s="14"/>
      <c r="S9" s="14"/>
      <c r="T9" s="14"/>
      <c r="U9" s="14"/>
    </row>
    <row r="10" spans="1:21" ht="12.75" customHeight="1" x14ac:dyDescent="0.3">
      <c r="A10" s="60"/>
      <c r="B10" s="1"/>
      <c r="C10" s="3"/>
      <c r="D10" s="4"/>
      <c r="E10" s="3"/>
      <c r="F10" s="41"/>
      <c r="G10" s="42"/>
      <c r="H10" s="43"/>
      <c r="I10" s="44"/>
      <c r="J10" s="44"/>
      <c r="K10" s="42"/>
      <c r="L10" s="45"/>
      <c r="M10" s="46"/>
      <c r="N10" s="47"/>
      <c r="O10" s="47"/>
      <c r="P10" s="48"/>
      <c r="Q10" s="9"/>
      <c r="R10" s="14"/>
      <c r="S10" s="14"/>
      <c r="T10" s="14"/>
      <c r="U10" s="14"/>
    </row>
    <row r="11" spans="1:21" ht="12.75" customHeight="1" x14ac:dyDescent="0.3">
      <c r="A11" s="60"/>
      <c r="B11" s="1"/>
      <c r="C11" s="3"/>
      <c r="D11" s="4"/>
      <c r="E11" s="3"/>
      <c r="F11" s="41"/>
      <c r="G11" s="42"/>
      <c r="H11" s="43"/>
      <c r="I11" s="44"/>
      <c r="J11" s="44"/>
      <c r="K11" s="42"/>
      <c r="L11" s="45"/>
      <c r="M11" s="46"/>
      <c r="N11" s="47"/>
      <c r="O11" s="47"/>
      <c r="P11" s="48"/>
      <c r="Q11" s="9"/>
      <c r="R11" s="14"/>
      <c r="S11" s="14"/>
      <c r="T11" s="14"/>
      <c r="U11" s="14"/>
    </row>
    <row r="12" spans="1:21" ht="12.75" customHeight="1" x14ac:dyDescent="0.3">
      <c r="A12" s="60"/>
      <c r="B12" s="1"/>
      <c r="C12" s="3"/>
      <c r="D12" s="4"/>
      <c r="E12" s="3"/>
      <c r="F12" s="41"/>
      <c r="G12" s="42"/>
      <c r="H12" s="43"/>
      <c r="I12" s="44"/>
      <c r="J12" s="44"/>
      <c r="K12" s="42"/>
      <c r="L12" s="45"/>
      <c r="M12" s="46"/>
      <c r="N12" s="47"/>
      <c r="O12" s="47"/>
      <c r="P12" s="48"/>
      <c r="Q12" s="9"/>
      <c r="R12" s="14"/>
      <c r="S12" s="14"/>
      <c r="T12" s="14"/>
      <c r="U12" s="14"/>
    </row>
    <row r="13" spans="1:21" ht="12.75" customHeight="1" x14ac:dyDescent="0.3">
      <c r="A13" s="60"/>
      <c r="B13" s="1"/>
      <c r="C13" s="3"/>
      <c r="D13" s="4"/>
      <c r="E13" s="3"/>
      <c r="F13" s="41"/>
      <c r="G13" s="42"/>
      <c r="H13" s="43"/>
      <c r="I13" s="44"/>
      <c r="J13" s="44"/>
      <c r="K13" s="42"/>
      <c r="L13" s="45"/>
      <c r="M13" s="46"/>
      <c r="N13" s="47"/>
      <c r="O13" s="47"/>
      <c r="P13" s="48"/>
      <c r="Q13" s="9"/>
      <c r="R13" s="14"/>
      <c r="S13" s="14"/>
      <c r="T13" s="14"/>
      <c r="U13" s="14"/>
    </row>
    <row r="14" spans="1:21" ht="12.75" customHeight="1" x14ac:dyDescent="0.3">
      <c r="A14" s="60"/>
      <c r="B14" s="1"/>
      <c r="C14" s="3"/>
      <c r="D14" s="4"/>
      <c r="E14" s="3"/>
      <c r="F14" s="41"/>
      <c r="G14" s="42"/>
      <c r="H14" s="43"/>
      <c r="I14" s="44"/>
      <c r="J14" s="44"/>
      <c r="K14" s="42"/>
      <c r="L14" s="45"/>
      <c r="M14" s="46"/>
      <c r="N14" s="47"/>
      <c r="O14" s="47"/>
      <c r="P14" s="48"/>
      <c r="Q14" s="9"/>
      <c r="R14" s="14"/>
      <c r="S14" s="14"/>
      <c r="T14" s="14"/>
      <c r="U14" s="14"/>
    </row>
    <row r="15" spans="1:21" ht="12.75" customHeight="1" x14ac:dyDescent="0.3">
      <c r="A15" s="60"/>
      <c r="B15" s="1"/>
      <c r="C15" s="3"/>
      <c r="D15" s="4"/>
      <c r="E15" s="3"/>
      <c r="F15" s="41"/>
      <c r="G15" s="42"/>
      <c r="H15" s="43"/>
      <c r="I15" s="44"/>
      <c r="J15" s="44"/>
      <c r="K15" s="42"/>
      <c r="L15" s="45"/>
      <c r="M15" s="46"/>
      <c r="N15" s="47"/>
      <c r="O15" s="47"/>
      <c r="P15" s="48"/>
      <c r="Q15" s="9"/>
      <c r="R15" s="14"/>
      <c r="S15" s="14"/>
      <c r="T15" s="14"/>
      <c r="U15" s="14"/>
    </row>
    <row r="16" spans="1:21" ht="12.75" customHeight="1" x14ac:dyDescent="0.3">
      <c r="A16" s="60"/>
      <c r="B16" s="1"/>
      <c r="C16" s="3"/>
      <c r="D16" s="4"/>
      <c r="E16" s="3"/>
      <c r="F16" s="41"/>
      <c r="G16" s="42"/>
      <c r="H16" s="43"/>
      <c r="I16" s="44"/>
      <c r="J16" s="44"/>
      <c r="K16" s="42"/>
      <c r="L16" s="45"/>
      <c r="M16" s="46"/>
      <c r="N16" s="47"/>
      <c r="O16" s="47"/>
      <c r="P16" s="48"/>
      <c r="Q16" s="9"/>
      <c r="R16" s="14"/>
      <c r="S16" s="14"/>
      <c r="T16" s="14"/>
      <c r="U16" s="14"/>
    </row>
    <row r="17" spans="1:21" ht="12.75" customHeight="1" x14ac:dyDescent="0.3">
      <c r="A17" s="60"/>
      <c r="B17" s="1"/>
      <c r="C17" s="3"/>
      <c r="D17" s="4"/>
      <c r="E17" s="3"/>
      <c r="F17" s="41"/>
      <c r="G17" s="42"/>
      <c r="H17" s="43"/>
      <c r="I17" s="44"/>
      <c r="J17" s="44"/>
      <c r="K17" s="42"/>
      <c r="L17" s="45"/>
      <c r="M17" s="46"/>
      <c r="N17" s="47"/>
      <c r="O17" s="47"/>
      <c r="P17" s="48"/>
      <c r="Q17" s="9"/>
      <c r="R17" s="14"/>
      <c r="S17" s="14"/>
      <c r="T17" s="14"/>
      <c r="U17" s="14"/>
    </row>
    <row r="18" spans="1:21" ht="12.75" customHeight="1" x14ac:dyDescent="0.3">
      <c r="A18" s="60"/>
      <c r="B18" s="1"/>
      <c r="C18" s="3"/>
      <c r="D18" s="4"/>
      <c r="E18" s="3"/>
      <c r="F18" s="41"/>
      <c r="G18" s="42"/>
      <c r="H18" s="43"/>
      <c r="I18" s="44"/>
      <c r="J18" s="44"/>
      <c r="K18" s="42"/>
      <c r="L18" s="45"/>
      <c r="M18" s="46"/>
      <c r="N18" s="47"/>
      <c r="O18" s="47"/>
      <c r="P18" s="48"/>
      <c r="Q18" s="9"/>
      <c r="R18" s="14"/>
      <c r="S18" s="14"/>
      <c r="T18" s="14"/>
      <c r="U18" s="14"/>
    </row>
    <row r="19" spans="1:21" ht="12.75" customHeight="1" x14ac:dyDescent="0.3">
      <c r="A19" s="60"/>
      <c r="B19" s="1"/>
      <c r="C19" s="3"/>
      <c r="D19" s="4"/>
      <c r="E19" s="3"/>
      <c r="F19" s="41"/>
      <c r="G19" s="42"/>
      <c r="H19" s="43"/>
      <c r="I19" s="44"/>
      <c r="J19" s="44"/>
      <c r="K19" s="42"/>
      <c r="L19" s="45"/>
      <c r="M19" s="46"/>
      <c r="N19" s="47"/>
      <c r="O19" s="47"/>
      <c r="P19" s="48"/>
      <c r="Q19" s="9"/>
      <c r="R19" s="14"/>
      <c r="S19" s="14"/>
      <c r="T19" s="14"/>
      <c r="U19" s="14"/>
    </row>
    <row r="20" spans="1:21" ht="12.75" customHeight="1" x14ac:dyDescent="0.3">
      <c r="A20" s="60"/>
      <c r="B20" s="1"/>
      <c r="C20" s="3"/>
      <c r="D20" s="4"/>
      <c r="E20" s="3"/>
      <c r="F20" s="41"/>
      <c r="G20" s="42"/>
      <c r="H20" s="43"/>
      <c r="I20" s="44"/>
      <c r="J20" s="44"/>
      <c r="K20" s="42"/>
      <c r="L20" s="45"/>
      <c r="M20" s="46"/>
      <c r="N20" s="47"/>
      <c r="O20" s="47"/>
      <c r="P20" s="48"/>
      <c r="Q20" s="9"/>
      <c r="R20" s="14"/>
      <c r="S20" s="14"/>
      <c r="T20" s="14"/>
      <c r="U20" s="14"/>
    </row>
    <row r="21" spans="1:21" ht="12.75" customHeight="1" x14ac:dyDescent="0.3">
      <c r="A21" s="60"/>
      <c r="B21" s="1"/>
      <c r="C21" s="3"/>
      <c r="D21" s="4"/>
      <c r="E21" s="3"/>
      <c r="F21" s="41"/>
      <c r="G21" s="42"/>
      <c r="H21" s="43"/>
      <c r="I21" s="44"/>
      <c r="J21" s="44"/>
      <c r="K21" s="42"/>
      <c r="L21" s="45"/>
      <c r="M21" s="46"/>
      <c r="N21" s="47"/>
      <c r="O21" s="47"/>
      <c r="P21" s="48"/>
      <c r="Q21" s="9"/>
      <c r="R21" s="14"/>
      <c r="S21" s="14"/>
      <c r="T21" s="14"/>
      <c r="U21" s="14"/>
    </row>
    <row r="22" spans="1:21" ht="12.75" customHeight="1" x14ac:dyDescent="0.3">
      <c r="A22" s="60"/>
      <c r="B22" s="1"/>
      <c r="C22" s="3"/>
      <c r="D22" s="4"/>
      <c r="E22" s="3"/>
      <c r="F22" s="41"/>
      <c r="G22" s="42"/>
      <c r="H22" s="43"/>
      <c r="I22" s="44"/>
      <c r="J22" s="44"/>
      <c r="K22" s="42"/>
      <c r="L22" s="45"/>
      <c r="M22" s="46"/>
      <c r="N22" s="47"/>
      <c r="O22" s="47"/>
      <c r="P22" s="48"/>
      <c r="Q22" s="9"/>
      <c r="R22" s="14"/>
      <c r="S22" s="14"/>
      <c r="T22" s="14"/>
      <c r="U22" s="14"/>
    </row>
    <row r="23" spans="1:21" ht="12.75" customHeight="1" x14ac:dyDescent="0.3">
      <c r="A23" s="60"/>
      <c r="B23" s="1"/>
      <c r="C23" s="3"/>
      <c r="D23" s="4"/>
      <c r="E23" s="3"/>
      <c r="F23" s="41"/>
      <c r="G23" s="42"/>
      <c r="H23" s="43"/>
      <c r="I23" s="44"/>
      <c r="J23" s="44"/>
      <c r="K23" s="42"/>
      <c r="L23" s="45"/>
      <c r="M23" s="46"/>
      <c r="N23" s="47"/>
      <c r="O23" s="47"/>
      <c r="P23" s="48"/>
      <c r="Q23" s="9"/>
      <c r="R23" s="14"/>
      <c r="S23" s="14"/>
      <c r="T23" s="14"/>
      <c r="U23" s="14"/>
    </row>
    <row r="24" spans="1:21" ht="12.75" customHeight="1" x14ac:dyDescent="0.3">
      <c r="A24" s="60"/>
      <c r="B24" s="1"/>
      <c r="C24" s="3"/>
      <c r="D24" s="4"/>
      <c r="E24" s="3"/>
      <c r="F24" s="41"/>
      <c r="G24" s="42"/>
      <c r="H24" s="43"/>
      <c r="I24" s="44"/>
      <c r="J24" s="44"/>
      <c r="K24" s="42"/>
      <c r="L24" s="45"/>
      <c r="M24" s="46"/>
      <c r="N24" s="47"/>
      <c r="O24" s="47"/>
      <c r="P24" s="48"/>
      <c r="Q24" s="9"/>
      <c r="R24" s="14"/>
      <c r="S24" s="14"/>
      <c r="T24" s="14"/>
      <c r="U24" s="14"/>
    </row>
    <row r="25" spans="1:21" ht="11.25" customHeight="1" x14ac:dyDescent="0.3">
      <c r="A25" s="60"/>
      <c r="B25" s="1"/>
      <c r="C25" s="3"/>
      <c r="D25" s="4"/>
      <c r="E25" s="3"/>
      <c r="F25" s="41"/>
      <c r="G25" s="42"/>
      <c r="H25" s="43"/>
      <c r="I25" s="44"/>
      <c r="J25" s="44"/>
      <c r="K25" s="42"/>
      <c r="L25" s="45"/>
      <c r="M25" s="46"/>
      <c r="N25" s="47"/>
      <c r="O25" s="47"/>
      <c r="P25" s="48"/>
      <c r="Q25" s="9"/>
      <c r="R25" s="14"/>
      <c r="S25" s="14"/>
      <c r="T25" s="14"/>
      <c r="U25" s="14"/>
    </row>
    <row r="26" spans="1:21" ht="9.75" customHeight="1" thickBot="1" x14ac:dyDescent="0.35">
      <c r="A26" s="60"/>
      <c r="B26" s="1"/>
      <c r="C26" s="3"/>
      <c r="D26" s="4"/>
      <c r="E26" s="3"/>
      <c r="F26" s="49"/>
      <c r="G26" s="50"/>
      <c r="H26" s="51"/>
      <c r="I26" s="52"/>
      <c r="J26" s="52"/>
      <c r="K26" s="50"/>
      <c r="L26" s="53"/>
      <c r="M26" s="54"/>
      <c r="N26" s="55"/>
      <c r="O26" s="55"/>
      <c r="P26" s="56"/>
      <c r="Q26" s="9"/>
      <c r="R26" s="14"/>
      <c r="S26" s="14"/>
      <c r="T26" s="14"/>
      <c r="U26" s="14"/>
    </row>
    <row r="27" spans="1:21" ht="10.5" customHeight="1" x14ac:dyDescent="0.3">
      <c r="A27" s="60"/>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0"/>
      <c r="B28" s="1"/>
      <c r="C28" s="3"/>
      <c r="D28" s="4"/>
      <c r="E28" s="3"/>
      <c r="F28" s="9"/>
      <c r="G28" s="9"/>
      <c r="H28" s="10"/>
      <c r="I28" s="5"/>
      <c r="J28" s="5"/>
      <c r="K28" s="9"/>
      <c r="L28" s="9"/>
      <c r="M28" s="14"/>
      <c r="N28" s="14"/>
      <c r="O28" s="9"/>
      <c r="P28" s="6"/>
      <c r="Q28" s="9"/>
      <c r="R28" s="14"/>
      <c r="S28" s="14"/>
    </row>
    <row r="29" spans="1:21" ht="1.8" customHeight="1" x14ac:dyDescent="0.25">
      <c r="A29" s="60"/>
      <c r="B29" s="29"/>
      <c r="C29" s="30">
        <v>1990</v>
      </c>
      <c r="D29" s="30">
        <v>1994</v>
      </c>
      <c r="E29" s="30">
        <v>1995</v>
      </c>
      <c r="F29" s="30">
        <v>1996</v>
      </c>
      <c r="G29" s="30">
        <v>1997</v>
      </c>
      <c r="H29" s="30">
        <v>1998</v>
      </c>
      <c r="I29" s="30">
        <v>1999</v>
      </c>
      <c r="J29" s="30">
        <v>2000</v>
      </c>
      <c r="K29" s="30">
        <v>2001</v>
      </c>
      <c r="L29" s="30">
        <v>2002</v>
      </c>
      <c r="M29" s="30">
        <v>2003</v>
      </c>
      <c r="N29" s="30">
        <v>2004</v>
      </c>
      <c r="O29" s="30">
        <v>2005</v>
      </c>
      <c r="P29" s="30">
        <v>2006</v>
      </c>
      <c r="Q29" s="30">
        <v>2007</v>
      </c>
      <c r="R29" s="30">
        <v>2008</v>
      </c>
      <c r="S29" s="30">
        <v>2009</v>
      </c>
      <c r="T29" s="30">
        <v>2010</v>
      </c>
      <c r="U29" s="30">
        <v>2011</v>
      </c>
    </row>
    <row r="30" spans="1:21" ht="2.25" customHeight="1" x14ac:dyDescent="0.25">
      <c r="A30" s="60"/>
      <c r="B30" s="65"/>
      <c r="C30" s="31" t="str">
        <f>VLOOKUP(M7,B33:U205,2,TRUE)</f>
        <v>...</v>
      </c>
      <c r="D30" s="31" t="str">
        <f>VLOOKUP(M7,B33:U205,3,TRUE)</f>
        <v>...</v>
      </c>
      <c r="E30" s="31" t="str">
        <f>VLOOKUP(M7,B33:S205,4,TRUE)</f>
        <v>...</v>
      </c>
      <c r="F30" s="31" t="str">
        <f>VLOOKUP(M7,B33:S205,5,TRUE)</f>
        <v>...</v>
      </c>
      <c r="G30" s="31" t="str">
        <f>VLOOKUP(M7,B33:S205,6,TRUE)</f>
        <v>...</v>
      </c>
      <c r="H30" s="31" t="str">
        <f>VLOOKUP(M7,B33:S205,7,TRUE)</f>
        <v>...</v>
      </c>
      <c r="I30" s="32" t="str">
        <f>VLOOKUP(M7,B33:S205,8,TRUE)</f>
        <v>...</v>
      </c>
      <c r="J30" s="32" t="str">
        <f>VLOOKUP(M7,B33:S205,9,TRUE)</f>
        <v>...</v>
      </c>
      <c r="K30" s="32" t="str">
        <f>VLOOKUP(M7,B33:S205,10,TRUE)</f>
        <v>...</v>
      </c>
      <c r="L30" s="32" t="str">
        <f>VLOOKUP(M7,B33:S205,11,TRUE)</f>
        <v>...</v>
      </c>
      <c r="M30" s="32" t="str">
        <f>VLOOKUP(M7,B33:S205,12,TRUE)</f>
        <v>...</v>
      </c>
      <c r="N30" s="32" t="str">
        <f>VLOOKUP(M7,B33:S205,13,TRUE)</f>
        <v>...</v>
      </c>
      <c r="O30" s="32">
        <f>VLOOKUP(M7,B33:S205,14,TRUE)</f>
        <v>1.69079</v>
      </c>
      <c r="P30" s="32" t="str">
        <f>VLOOKUP(M7,B33:S205,15,TRUE)</f>
        <v>...</v>
      </c>
      <c r="Q30" s="32" t="str">
        <f>VLOOKUP(M7,B33:S205,16,TRUE)</f>
        <v>...</v>
      </c>
      <c r="R30" s="32" t="str">
        <f>VLOOKUP(M7,B33:S205,17,TRUE)</f>
        <v>...</v>
      </c>
      <c r="S30" s="32" t="str">
        <f>VLOOKUP(M7,B33:S205,18,TRUE)</f>
        <v>...</v>
      </c>
      <c r="T30" s="32" t="str">
        <f>VLOOKUP(M7,B33:U205,19,TRUE)</f>
        <v>...</v>
      </c>
      <c r="U30" s="32" t="str">
        <f>VLOOKUP(M7,B33:U205,20,TRUE)</f>
        <v>...</v>
      </c>
    </row>
    <row r="31" spans="1:21" ht="24.75" customHeight="1" x14ac:dyDescent="0.25">
      <c r="A31" s="60"/>
      <c r="B31" s="57" t="s">
        <v>146</v>
      </c>
      <c r="C31" s="58">
        <v>1990</v>
      </c>
      <c r="D31" s="58">
        <v>1994</v>
      </c>
      <c r="E31" s="58">
        <v>1995</v>
      </c>
      <c r="F31" s="58">
        <v>1996</v>
      </c>
      <c r="G31" s="58">
        <v>1997</v>
      </c>
      <c r="H31" s="58">
        <v>1998</v>
      </c>
      <c r="I31" s="58">
        <v>1999</v>
      </c>
      <c r="J31" s="58">
        <v>2000</v>
      </c>
      <c r="K31" s="58">
        <v>2001</v>
      </c>
      <c r="L31" s="58">
        <v>2002</v>
      </c>
      <c r="M31" s="58">
        <v>2003</v>
      </c>
      <c r="N31" s="58">
        <v>2004</v>
      </c>
      <c r="O31" s="58">
        <v>2005</v>
      </c>
      <c r="P31" s="58">
        <v>2006</v>
      </c>
      <c r="Q31" s="58">
        <v>2007</v>
      </c>
      <c r="R31" s="58">
        <v>2008</v>
      </c>
      <c r="S31" s="58">
        <v>2009</v>
      </c>
      <c r="T31" s="58">
        <v>2010</v>
      </c>
      <c r="U31" s="58">
        <v>2011</v>
      </c>
    </row>
    <row r="32" spans="1:21" ht="13.8" x14ac:dyDescent="0.3">
      <c r="A32" s="60"/>
      <c r="B32" s="15"/>
      <c r="C32" s="87" t="s">
        <v>149</v>
      </c>
      <c r="D32" s="87"/>
      <c r="E32" s="87"/>
      <c r="F32" s="87"/>
      <c r="G32" s="87"/>
      <c r="H32" s="87"/>
      <c r="I32" s="87"/>
      <c r="J32" s="87"/>
      <c r="K32" s="87"/>
      <c r="L32" s="87"/>
      <c r="M32" s="87"/>
      <c r="N32" s="87"/>
      <c r="O32" s="87"/>
      <c r="P32" s="87"/>
      <c r="Q32" s="87"/>
      <c r="R32" s="87"/>
      <c r="S32" s="87"/>
      <c r="T32" s="15"/>
      <c r="U32" s="15"/>
    </row>
    <row r="33" spans="1:21" ht="12.75" customHeight="1" x14ac:dyDescent="0.25">
      <c r="A33" s="61"/>
      <c r="B33" s="67" t="s">
        <v>156</v>
      </c>
      <c r="C33" s="70" t="s">
        <v>145</v>
      </c>
      <c r="D33" s="70" t="s">
        <v>145</v>
      </c>
      <c r="E33" s="70" t="s">
        <v>145</v>
      </c>
      <c r="F33" s="70" t="s">
        <v>145</v>
      </c>
      <c r="G33" s="70" t="s">
        <v>145</v>
      </c>
      <c r="H33" s="70" t="s">
        <v>145</v>
      </c>
      <c r="I33" s="70" t="s">
        <v>145</v>
      </c>
      <c r="J33" s="70" t="s">
        <v>145</v>
      </c>
      <c r="K33" s="70" t="s">
        <v>145</v>
      </c>
      <c r="L33" s="70" t="s">
        <v>145</v>
      </c>
      <c r="M33" s="70" t="s">
        <v>145</v>
      </c>
      <c r="N33" s="70" t="s">
        <v>145</v>
      </c>
      <c r="O33" s="70">
        <v>1.69079</v>
      </c>
      <c r="P33" s="70" t="s">
        <v>145</v>
      </c>
      <c r="Q33" s="70" t="s">
        <v>145</v>
      </c>
      <c r="R33" s="70" t="s">
        <v>145</v>
      </c>
      <c r="S33" s="70" t="s">
        <v>145</v>
      </c>
      <c r="T33" s="70" t="s">
        <v>145</v>
      </c>
      <c r="U33" s="70" t="s">
        <v>145</v>
      </c>
    </row>
    <row r="34" spans="1:21" ht="12.75" customHeight="1" x14ac:dyDescent="0.25">
      <c r="A34" s="61"/>
      <c r="B34" s="67" t="s">
        <v>90</v>
      </c>
      <c r="C34" s="70" t="s">
        <v>145</v>
      </c>
      <c r="D34" s="70">
        <v>0.79728999999999994</v>
      </c>
      <c r="E34" s="70" t="s">
        <v>145</v>
      </c>
      <c r="F34" s="70" t="s">
        <v>145</v>
      </c>
      <c r="G34" s="70" t="s">
        <v>145</v>
      </c>
      <c r="H34" s="70" t="s">
        <v>145</v>
      </c>
      <c r="I34" s="70" t="s">
        <v>145</v>
      </c>
      <c r="J34" s="70" t="s">
        <v>145</v>
      </c>
      <c r="K34" s="70" t="s">
        <v>145</v>
      </c>
      <c r="L34" s="70" t="s">
        <v>145</v>
      </c>
      <c r="M34" s="70" t="s">
        <v>145</v>
      </c>
      <c r="N34" s="70" t="s">
        <v>145</v>
      </c>
      <c r="O34" s="70" t="s">
        <v>145</v>
      </c>
      <c r="P34" s="70" t="s">
        <v>145</v>
      </c>
      <c r="Q34" s="70" t="s">
        <v>145</v>
      </c>
      <c r="R34" s="70" t="s">
        <v>145</v>
      </c>
      <c r="S34" s="70" t="s">
        <v>145</v>
      </c>
      <c r="T34" s="70" t="s">
        <v>145</v>
      </c>
      <c r="U34" s="70" t="s">
        <v>145</v>
      </c>
    </row>
    <row r="35" spans="1:21" ht="12.75" customHeight="1" x14ac:dyDescent="0.25">
      <c r="A35" s="61"/>
      <c r="B35" s="73" t="s">
        <v>37</v>
      </c>
      <c r="C35" s="71" t="s">
        <v>145</v>
      </c>
      <c r="D35" s="71">
        <v>13.952999999999999</v>
      </c>
      <c r="E35" s="71" t="s">
        <v>145</v>
      </c>
      <c r="F35" s="71" t="s">
        <v>145</v>
      </c>
      <c r="G35" s="71" t="s">
        <v>145</v>
      </c>
      <c r="H35" s="71" t="s">
        <v>145</v>
      </c>
      <c r="I35" s="71" t="s">
        <v>145</v>
      </c>
      <c r="J35" s="71">
        <v>12.78998</v>
      </c>
      <c r="K35" s="71" t="s">
        <v>145</v>
      </c>
      <c r="L35" s="71" t="s">
        <v>145</v>
      </c>
      <c r="M35" s="71" t="s">
        <v>145</v>
      </c>
      <c r="N35" s="71" t="s">
        <v>145</v>
      </c>
      <c r="O35" s="71" t="s">
        <v>145</v>
      </c>
      <c r="P35" s="71" t="s">
        <v>145</v>
      </c>
      <c r="Q35" s="71" t="s">
        <v>145</v>
      </c>
      <c r="R35" s="71" t="s">
        <v>145</v>
      </c>
      <c r="S35" s="71" t="s">
        <v>145</v>
      </c>
      <c r="T35" s="71" t="s">
        <v>145</v>
      </c>
      <c r="U35" s="71" t="s">
        <v>145</v>
      </c>
    </row>
    <row r="36" spans="1:21" ht="12.75" customHeight="1" x14ac:dyDescent="0.25">
      <c r="A36" s="61"/>
      <c r="B36" s="67" t="s">
        <v>0</v>
      </c>
      <c r="C36" s="66">
        <v>8.3670000000000008E-2</v>
      </c>
      <c r="D36" s="70" t="s">
        <v>145</v>
      </c>
      <c r="E36" s="66" t="s">
        <v>145</v>
      </c>
      <c r="F36" s="70" t="s">
        <v>145</v>
      </c>
      <c r="G36" s="66" t="s">
        <v>145</v>
      </c>
      <c r="H36" s="70" t="s">
        <v>145</v>
      </c>
      <c r="I36" s="66" t="s">
        <v>145</v>
      </c>
      <c r="J36" s="70">
        <v>0.18262999999999999</v>
      </c>
      <c r="K36" s="66" t="s">
        <v>145</v>
      </c>
      <c r="L36" s="70" t="s">
        <v>145</v>
      </c>
      <c r="M36" s="66" t="s">
        <v>145</v>
      </c>
      <c r="N36" s="70" t="s">
        <v>145</v>
      </c>
      <c r="O36" s="66" t="s">
        <v>145</v>
      </c>
      <c r="P36" s="70" t="s">
        <v>145</v>
      </c>
      <c r="Q36" s="66" t="s">
        <v>145</v>
      </c>
      <c r="R36" s="70" t="s">
        <v>145</v>
      </c>
      <c r="S36" s="66" t="s">
        <v>145</v>
      </c>
      <c r="T36" s="70" t="s">
        <v>145</v>
      </c>
      <c r="U36" s="66" t="s">
        <v>145</v>
      </c>
    </row>
    <row r="37" spans="1:21" ht="12.75" customHeight="1" x14ac:dyDescent="0.25">
      <c r="A37" s="61"/>
      <c r="B37" s="67" t="s">
        <v>91</v>
      </c>
      <c r="C37" s="70">
        <v>27.858830000000001</v>
      </c>
      <c r="D37" s="70">
        <v>35.658180000000002</v>
      </c>
      <c r="E37" s="70" t="s">
        <v>145</v>
      </c>
      <c r="F37" s="70" t="s">
        <v>145</v>
      </c>
      <c r="G37" s="70">
        <v>40.844230000000003</v>
      </c>
      <c r="H37" s="70" t="s">
        <v>145</v>
      </c>
      <c r="I37" s="70" t="s">
        <v>145</v>
      </c>
      <c r="J37" s="70">
        <v>40.237559999999995</v>
      </c>
      <c r="K37" s="70" t="s">
        <v>145</v>
      </c>
      <c r="L37" s="70" t="s">
        <v>145</v>
      </c>
      <c r="M37" s="70" t="s">
        <v>145</v>
      </c>
      <c r="N37" s="70" t="s">
        <v>145</v>
      </c>
      <c r="O37" s="70" t="s">
        <v>145</v>
      </c>
      <c r="P37" s="70" t="s">
        <v>145</v>
      </c>
      <c r="Q37" s="70" t="s">
        <v>145</v>
      </c>
      <c r="R37" s="70" t="s">
        <v>145</v>
      </c>
      <c r="S37" s="70" t="s">
        <v>145</v>
      </c>
      <c r="T37" s="70" t="s">
        <v>145</v>
      </c>
      <c r="U37" s="70" t="s">
        <v>145</v>
      </c>
    </row>
    <row r="38" spans="1:21" ht="12.75" customHeight="1" x14ac:dyDescent="0.25">
      <c r="A38" s="61"/>
      <c r="B38" s="68" t="s">
        <v>92</v>
      </c>
      <c r="C38" s="69">
        <v>3.78302</v>
      </c>
      <c r="D38" s="69" t="s">
        <v>145</v>
      </c>
      <c r="E38" s="69" t="s">
        <v>145</v>
      </c>
      <c r="F38" s="69" t="s">
        <v>145</v>
      </c>
      <c r="G38" s="69" t="s">
        <v>145</v>
      </c>
      <c r="H38" s="69" t="s">
        <v>145</v>
      </c>
      <c r="I38" s="69" t="s">
        <v>145</v>
      </c>
      <c r="J38" s="69">
        <v>0.65830999999999995</v>
      </c>
      <c r="K38" s="69" t="s">
        <v>145</v>
      </c>
      <c r="L38" s="69" t="s">
        <v>145</v>
      </c>
      <c r="M38" s="69" t="s">
        <v>145</v>
      </c>
      <c r="N38" s="69" t="s">
        <v>145</v>
      </c>
      <c r="O38" s="69" t="s">
        <v>145</v>
      </c>
      <c r="P38" s="69">
        <v>0.97058</v>
      </c>
      <c r="Q38" s="69" t="s">
        <v>145</v>
      </c>
      <c r="R38" s="69" t="s">
        <v>145</v>
      </c>
      <c r="S38" s="69" t="s">
        <v>145</v>
      </c>
      <c r="T38" s="69">
        <v>1.2477400000000001</v>
      </c>
      <c r="U38" s="69" t="s">
        <v>145</v>
      </c>
    </row>
    <row r="39" spans="1:21" ht="12.75" customHeight="1" x14ac:dyDescent="0.25">
      <c r="A39" s="61"/>
      <c r="B39" s="68" t="s">
        <v>1</v>
      </c>
      <c r="C39" s="69">
        <v>60.264969999999998</v>
      </c>
      <c r="D39" s="69">
        <v>63.692239999999998</v>
      </c>
      <c r="E39" s="69">
        <v>66.972719999999995</v>
      </c>
      <c r="F39" s="69">
        <v>68.82705</v>
      </c>
      <c r="G39" s="69">
        <v>70.101350000000011</v>
      </c>
      <c r="H39" s="69">
        <v>70.29965</v>
      </c>
      <c r="I39" s="69">
        <v>71.112300000000005</v>
      </c>
      <c r="J39" s="69">
        <v>72.69211</v>
      </c>
      <c r="K39" s="69">
        <v>72.560429999999997</v>
      </c>
      <c r="L39" s="69">
        <v>73.954359999999994</v>
      </c>
      <c r="M39" s="69">
        <v>75.637869999999992</v>
      </c>
      <c r="N39" s="69">
        <v>78.671850000000006</v>
      </c>
      <c r="O39" s="69">
        <v>79.847350000000006</v>
      </c>
      <c r="P39" s="69">
        <v>80.438759999999988</v>
      </c>
      <c r="Q39" s="69">
        <v>83.022460000000009</v>
      </c>
      <c r="R39" s="69">
        <v>84.793750000000003</v>
      </c>
      <c r="S39" s="69">
        <v>84.587289999999996</v>
      </c>
      <c r="T39" s="69">
        <v>85.886399999999995</v>
      </c>
      <c r="U39" s="69">
        <v>88.521460000000005</v>
      </c>
    </row>
    <row r="40" spans="1:21" ht="12.75" customHeight="1" x14ac:dyDescent="0.25">
      <c r="A40" s="61"/>
      <c r="B40" s="68" t="s">
        <v>2</v>
      </c>
      <c r="C40" s="69">
        <v>14.029129999999999</v>
      </c>
      <c r="D40" s="69">
        <v>15.726559999999999</v>
      </c>
      <c r="E40" s="69">
        <v>16.010360000000002</v>
      </c>
      <c r="F40" s="69">
        <v>17.569299999999998</v>
      </c>
      <c r="G40" s="69">
        <v>16.577110000000001</v>
      </c>
      <c r="H40" s="69">
        <v>18.705719999999999</v>
      </c>
      <c r="I40" s="69">
        <v>18.16527</v>
      </c>
      <c r="J40" s="69">
        <v>18.965490000000003</v>
      </c>
      <c r="K40" s="69">
        <v>20.45936</v>
      </c>
      <c r="L40" s="69">
        <v>22.382909999999999</v>
      </c>
      <c r="M40" s="69">
        <v>24.242830000000001</v>
      </c>
      <c r="N40" s="69">
        <v>24.752830000000003</v>
      </c>
      <c r="O40" s="69">
        <v>25.03895</v>
      </c>
      <c r="P40" s="69">
        <v>23.733169999999998</v>
      </c>
      <c r="Q40" s="69">
        <v>23.888459999999998</v>
      </c>
      <c r="R40" s="69">
        <v>22.599019999999999</v>
      </c>
      <c r="S40" s="69">
        <v>21.786360000000002</v>
      </c>
      <c r="T40" s="69">
        <v>22.438549999999999</v>
      </c>
      <c r="U40" s="69">
        <v>21.738769999999999</v>
      </c>
    </row>
    <row r="41" spans="1:21" ht="12.75" customHeight="1" x14ac:dyDescent="0.25">
      <c r="A41" s="61"/>
      <c r="B41" s="68" t="s">
        <v>38</v>
      </c>
      <c r="C41" s="72">
        <v>4.4643500000000005</v>
      </c>
      <c r="D41" s="72" t="s">
        <v>145</v>
      </c>
      <c r="E41" s="72" t="s">
        <v>145</v>
      </c>
      <c r="F41" s="72" t="s">
        <v>145</v>
      </c>
      <c r="G41" s="72" t="s">
        <v>145</v>
      </c>
      <c r="H41" s="72" t="s">
        <v>145</v>
      </c>
      <c r="I41" s="72" t="s">
        <v>145</v>
      </c>
      <c r="J41" s="72" t="s">
        <v>145</v>
      </c>
      <c r="K41" s="72" t="s">
        <v>145</v>
      </c>
      <c r="L41" s="72" t="s">
        <v>145</v>
      </c>
      <c r="M41" s="72" t="s">
        <v>145</v>
      </c>
      <c r="N41" s="72" t="s">
        <v>145</v>
      </c>
      <c r="O41" s="72" t="s">
        <v>145</v>
      </c>
      <c r="P41" s="72" t="s">
        <v>145</v>
      </c>
      <c r="Q41" s="72" t="s">
        <v>145</v>
      </c>
      <c r="R41" s="72" t="s">
        <v>145</v>
      </c>
      <c r="S41" s="72" t="s">
        <v>145</v>
      </c>
      <c r="T41" s="72" t="s">
        <v>145</v>
      </c>
      <c r="U41" s="72" t="s">
        <v>145</v>
      </c>
    </row>
    <row r="42" spans="1:21" ht="12.75" customHeight="1" x14ac:dyDescent="0.25">
      <c r="A42" s="61"/>
      <c r="B42" s="68" t="s">
        <v>93</v>
      </c>
      <c r="C42" s="72" t="s">
        <v>145</v>
      </c>
      <c r="D42" s="72">
        <v>1.3004</v>
      </c>
      <c r="E42" s="72" t="s">
        <v>145</v>
      </c>
      <c r="F42" s="72" t="s">
        <v>145</v>
      </c>
      <c r="G42" s="72" t="s">
        <v>145</v>
      </c>
      <c r="H42" s="72" t="s">
        <v>145</v>
      </c>
      <c r="I42" s="72" t="s">
        <v>145</v>
      </c>
      <c r="J42" s="72">
        <v>1.5189999999999999</v>
      </c>
      <c r="K42" s="72" t="s">
        <v>145</v>
      </c>
      <c r="L42" s="72" t="s">
        <v>145</v>
      </c>
      <c r="M42" s="72" t="s">
        <v>145</v>
      </c>
      <c r="N42" s="72" t="s">
        <v>145</v>
      </c>
      <c r="O42" s="72" t="s">
        <v>145</v>
      </c>
      <c r="P42" s="72" t="s">
        <v>145</v>
      </c>
      <c r="Q42" s="72" t="s">
        <v>145</v>
      </c>
      <c r="R42" s="72" t="s">
        <v>145</v>
      </c>
      <c r="S42" s="72" t="s">
        <v>145</v>
      </c>
      <c r="T42" s="72" t="s">
        <v>145</v>
      </c>
      <c r="U42" s="72" t="s">
        <v>145</v>
      </c>
    </row>
    <row r="43" spans="1:21" ht="12.75" customHeight="1" x14ac:dyDescent="0.25">
      <c r="A43" s="61"/>
      <c r="B43" s="67" t="s">
        <v>128</v>
      </c>
      <c r="C43" s="70" t="s">
        <v>145</v>
      </c>
      <c r="D43" s="70">
        <v>2.5381199999999997</v>
      </c>
      <c r="E43" s="70" t="s">
        <v>145</v>
      </c>
      <c r="F43" s="70" t="s">
        <v>145</v>
      </c>
      <c r="G43" s="70" t="s">
        <v>145</v>
      </c>
      <c r="H43" s="70" t="s">
        <v>145</v>
      </c>
      <c r="I43" s="70" t="s">
        <v>145</v>
      </c>
      <c r="J43" s="70" t="s">
        <v>145</v>
      </c>
      <c r="K43" s="70">
        <v>4.5510000000000002</v>
      </c>
      <c r="L43" s="70" t="s">
        <v>145</v>
      </c>
      <c r="M43" s="70" t="s">
        <v>145</v>
      </c>
      <c r="N43" s="70" t="s">
        <v>145</v>
      </c>
      <c r="O43" s="70">
        <v>5.5</v>
      </c>
      <c r="P43" s="70" t="s">
        <v>145</v>
      </c>
      <c r="Q43" s="70" t="s">
        <v>145</v>
      </c>
      <c r="R43" s="70" t="s">
        <v>145</v>
      </c>
      <c r="S43" s="70" t="s">
        <v>145</v>
      </c>
      <c r="T43" s="70" t="s">
        <v>145</v>
      </c>
      <c r="U43" s="70" t="s">
        <v>145</v>
      </c>
    </row>
    <row r="44" spans="1:21" ht="12.75" customHeight="1" x14ac:dyDescent="0.25">
      <c r="A44" s="61"/>
      <c r="B44" s="67" t="s">
        <v>39</v>
      </c>
      <c r="C44" s="70">
        <v>0.22512000000000001</v>
      </c>
      <c r="D44" s="70">
        <v>0.25744</v>
      </c>
      <c r="E44" s="70" t="s">
        <v>145</v>
      </c>
      <c r="F44" s="70" t="s">
        <v>145</v>
      </c>
      <c r="G44" s="70">
        <v>0.25165999999999999</v>
      </c>
      <c r="H44" s="70" t="s">
        <v>145</v>
      </c>
      <c r="I44" s="70" t="s">
        <v>145</v>
      </c>
      <c r="J44" s="70" t="s">
        <v>145</v>
      </c>
      <c r="K44" s="70" t="s">
        <v>145</v>
      </c>
      <c r="L44" s="70" t="s">
        <v>145</v>
      </c>
      <c r="M44" s="70" t="s">
        <v>145</v>
      </c>
      <c r="N44" s="70" t="s">
        <v>145</v>
      </c>
      <c r="O44" s="70" t="s">
        <v>145</v>
      </c>
      <c r="P44" s="70" t="s">
        <v>145</v>
      </c>
      <c r="Q44" s="70" t="s">
        <v>145</v>
      </c>
      <c r="R44" s="70" t="s">
        <v>145</v>
      </c>
      <c r="S44" s="70" t="s">
        <v>145</v>
      </c>
      <c r="T44" s="70" t="s">
        <v>145</v>
      </c>
      <c r="U44" s="70" t="s">
        <v>145</v>
      </c>
    </row>
    <row r="45" spans="1:21" ht="12.75" customHeight="1" x14ac:dyDescent="0.25">
      <c r="A45" s="61"/>
      <c r="B45" s="73" t="s">
        <v>40</v>
      </c>
      <c r="C45" s="71">
        <v>13.07405</v>
      </c>
      <c r="D45" s="71">
        <v>5.3680500000000002</v>
      </c>
      <c r="E45" s="71">
        <v>4.8410000000000002</v>
      </c>
      <c r="F45" s="71">
        <v>4.8158199999999995</v>
      </c>
      <c r="G45" s="71">
        <v>4.3869099999999994</v>
      </c>
      <c r="H45" s="71">
        <v>4.0850200000000001</v>
      </c>
      <c r="I45" s="71">
        <v>3.3647499999999999</v>
      </c>
      <c r="J45" s="71">
        <v>3.1326399999999999</v>
      </c>
      <c r="K45" s="71">
        <v>3.1301300000000003</v>
      </c>
      <c r="L45" s="71">
        <v>4.1246099999999997</v>
      </c>
      <c r="M45" s="71">
        <v>3.9803800000000003</v>
      </c>
      <c r="N45" s="71">
        <v>4.4288400000000001</v>
      </c>
      <c r="O45" s="71">
        <v>4.4882399999999993</v>
      </c>
      <c r="P45" s="71">
        <v>5.6821899999999994</v>
      </c>
      <c r="Q45" s="71">
        <v>5.6736899999999997</v>
      </c>
      <c r="R45" s="71">
        <v>6.4008900000000004</v>
      </c>
      <c r="S45" s="71">
        <v>5.3467399999999996</v>
      </c>
      <c r="T45" s="71">
        <v>5.2838799999999999</v>
      </c>
      <c r="U45" s="71">
        <v>6.6181299999999998</v>
      </c>
    </row>
    <row r="46" spans="1:21" ht="12.75" customHeight="1" x14ac:dyDescent="0.25">
      <c r="A46" s="61"/>
      <c r="B46" s="67" t="s">
        <v>3</v>
      </c>
      <c r="C46" s="66">
        <v>20.688130000000001</v>
      </c>
      <c r="D46" s="70">
        <v>22.640900000000002</v>
      </c>
      <c r="E46" s="66">
        <v>22.7256</v>
      </c>
      <c r="F46" s="70">
        <v>23.142580000000002</v>
      </c>
      <c r="G46" s="66">
        <v>23.322099999999999</v>
      </c>
      <c r="H46" s="70">
        <v>23.98321</v>
      </c>
      <c r="I46" s="66">
        <v>24.310299999999998</v>
      </c>
      <c r="J46" s="70">
        <v>24.746459999999999</v>
      </c>
      <c r="K46" s="66">
        <v>25.356459999999998</v>
      </c>
      <c r="L46" s="70">
        <v>25.662849999999999</v>
      </c>
      <c r="M46" s="66">
        <v>26.22184</v>
      </c>
      <c r="N46" s="70">
        <v>27.21978</v>
      </c>
      <c r="O46" s="66">
        <v>26.248099999999997</v>
      </c>
      <c r="P46" s="70">
        <v>25.675409999999999</v>
      </c>
      <c r="Q46" s="66">
        <v>25.575060000000001</v>
      </c>
      <c r="R46" s="70">
        <v>27.906400000000001</v>
      </c>
      <c r="S46" s="66">
        <v>27.078240000000001</v>
      </c>
      <c r="T46" s="70">
        <v>27.1602</v>
      </c>
      <c r="U46" s="66">
        <v>26.991630000000001</v>
      </c>
    </row>
    <row r="47" spans="1:21" ht="12.75" customHeight="1" x14ac:dyDescent="0.25">
      <c r="A47" s="61"/>
      <c r="B47" s="67" t="s">
        <v>41</v>
      </c>
      <c r="C47" s="70" t="s">
        <v>145</v>
      </c>
      <c r="D47" s="70">
        <v>0.31389999999999996</v>
      </c>
      <c r="E47" s="70" t="s">
        <v>145</v>
      </c>
      <c r="F47" s="70" t="s">
        <v>145</v>
      </c>
      <c r="G47" s="70" t="s">
        <v>145</v>
      </c>
      <c r="H47" s="70" t="s">
        <v>145</v>
      </c>
      <c r="I47" s="70" t="s">
        <v>145</v>
      </c>
      <c r="J47" s="70" t="s">
        <v>145</v>
      </c>
      <c r="K47" s="70" t="s">
        <v>145</v>
      </c>
      <c r="L47" s="70" t="s">
        <v>145</v>
      </c>
      <c r="M47" s="70" t="s">
        <v>145</v>
      </c>
      <c r="N47" s="70" t="s">
        <v>145</v>
      </c>
      <c r="O47" s="70" t="s">
        <v>145</v>
      </c>
      <c r="P47" s="70" t="s">
        <v>145</v>
      </c>
      <c r="Q47" s="70" t="s">
        <v>145</v>
      </c>
      <c r="R47" s="70" t="s">
        <v>145</v>
      </c>
      <c r="S47" s="70" t="s">
        <v>145</v>
      </c>
      <c r="T47" s="70" t="s">
        <v>145</v>
      </c>
      <c r="U47" s="70" t="s">
        <v>145</v>
      </c>
    </row>
    <row r="48" spans="1:21" ht="12.75" customHeight="1" x14ac:dyDescent="0.25">
      <c r="A48" s="61"/>
      <c r="B48" s="68" t="s">
        <v>42</v>
      </c>
      <c r="C48" s="69" t="s">
        <v>145</v>
      </c>
      <c r="D48" s="69" t="s">
        <v>145</v>
      </c>
      <c r="E48" s="69">
        <v>0.39979999999999999</v>
      </c>
      <c r="F48" s="69" t="s">
        <v>145</v>
      </c>
      <c r="G48" s="69" t="s">
        <v>145</v>
      </c>
      <c r="H48" s="69" t="s">
        <v>145</v>
      </c>
      <c r="I48" s="69" t="s">
        <v>145</v>
      </c>
      <c r="J48" s="69">
        <v>0.90807000000000004</v>
      </c>
      <c r="K48" s="69" t="s">
        <v>145</v>
      </c>
      <c r="L48" s="69" t="s">
        <v>145</v>
      </c>
      <c r="M48" s="69" t="s">
        <v>145</v>
      </c>
      <c r="N48" s="69" t="s">
        <v>145</v>
      </c>
      <c r="O48" s="69" t="s">
        <v>145</v>
      </c>
      <c r="P48" s="69" t="s">
        <v>145</v>
      </c>
      <c r="Q48" s="69" t="s">
        <v>145</v>
      </c>
      <c r="R48" s="69" t="s">
        <v>145</v>
      </c>
      <c r="S48" s="69" t="s">
        <v>145</v>
      </c>
      <c r="T48" s="69" t="s">
        <v>145</v>
      </c>
      <c r="U48" s="69" t="s">
        <v>145</v>
      </c>
    </row>
    <row r="49" spans="1:21" ht="12.75" customHeight="1" x14ac:dyDescent="0.25">
      <c r="A49" s="61"/>
      <c r="B49" s="68" t="s">
        <v>43</v>
      </c>
      <c r="C49" s="69" t="s">
        <v>145</v>
      </c>
      <c r="D49" s="69">
        <v>4.3200000000000002E-2</v>
      </c>
      <c r="E49" s="69" t="s">
        <v>145</v>
      </c>
      <c r="F49" s="69" t="s">
        <v>145</v>
      </c>
      <c r="G49" s="69" t="s">
        <v>145</v>
      </c>
      <c r="H49" s="69" t="s">
        <v>145</v>
      </c>
      <c r="I49" s="69" t="s">
        <v>145</v>
      </c>
      <c r="J49" s="69">
        <v>0.11810999999999999</v>
      </c>
      <c r="K49" s="69" t="s">
        <v>145</v>
      </c>
      <c r="L49" s="69" t="s">
        <v>145</v>
      </c>
      <c r="M49" s="69" t="s">
        <v>145</v>
      </c>
      <c r="N49" s="69" t="s">
        <v>145</v>
      </c>
      <c r="O49" s="69" t="s">
        <v>145</v>
      </c>
      <c r="P49" s="69" t="s">
        <v>145</v>
      </c>
      <c r="Q49" s="69" t="s">
        <v>145</v>
      </c>
      <c r="R49" s="69" t="s">
        <v>145</v>
      </c>
      <c r="S49" s="69" t="s">
        <v>145</v>
      </c>
      <c r="T49" s="69" t="s">
        <v>145</v>
      </c>
      <c r="U49" s="69" t="s">
        <v>145</v>
      </c>
    </row>
    <row r="50" spans="1:21" ht="22.95" customHeight="1" x14ac:dyDescent="0.25">
      <c r="A50" s="61"/>
      <c r="B50" s="68" t="s">
        <v>157</v>
      </c>
      <c r="C50" s="69">
        <v>2.0884899999999997</v>
      </c>
      <c r="D50" s="69">
        <v>2.5033600000000003</v>
      </c>
      <c r="E50" s="69" t="s">
        <v>145</v>
      </c>
      <c r="F50" s="69" t="s">
        <v>145</v>
      </c>
      <c r="G50" s="69" t="s">
        <v>145</v>
      </c>
      <c r="H50" s="69">
        <v>3.6559299999999997</v>
      </c>
      <c r="I50" s="69" t="s">
        <v>145</v>
      </c>
      <c r="J50" s="69">
        <v>3.1947700000000001</v>
      </c>
      <c r="K50" s="69" t="s">
        <v>145</v>
      </c>
      <c r="L50" s="69">
        <v>4.0400900000000002</v>
      </c>
      <c r="M50" s="69" t="s">
        <v>145</v>
      </c>
      <c r="N50" s="69">
        <v>4.2745500000000005</v>
      </c>
      <c r="O50" s="69" t="s">
        <v>145</v>
      </c>
      <c r="P50" s="69" t="s">
        <v>145</v>
      </c>
      <c r="Q50" s="69" t="s">
        <v>145</v>
      </c>
      <c r="R50" s="69" t="s">
        <v>145</v>
      </c>
      <c r="S50" s="69" t="s">
        <v>145</v>
      </c>
      <c r="T50" s="69" t="s">
        <v>145</v>
      </c>
      <c r="U50" s="69" t="s">
        <v>145</v>
      </c>
    </row>
    <row r="51" spans="1:21" ht="12.75" customHeight="1" x14ac:dyDescent="0.25">
      <c r="A51" s="61"/>
      <c r="B51" s="68" t="s">
        <v>158</v>
      </c>
      <c r="C51" s="72">
        <v>2.35765</v>
      </c>
      <c r="D51" s="72" t="s">
        <v>145</v>
      </c>
      <c r="E51" s="72" t="s">
        <v>145</v>
      </c>
      <c r="F51" s="72" t="s">
        <v>145</v>
      </c>
      <c r="G51" s="72" t="s">
        <v>145</v>
      </c>
      <c r="H51" s="72" t="s">
        <v>145</v>
      </c>
      <c r="I51" s="72" t="s">
        <v>145</v>
      </c>
      <c r="J51" s="72" t="s">
        <v>145</v>
      </c>
      <c r="K51" s="72" t="s">
        <v>145</v>
      </c>
      <c r="L51" s="72" t="s">
        <v>145</v>
      </c>
      <c r="M51" s="72" t="s">
        <v>145</v>
      </c>
      <c r="N51" s="72" t="s">
        <v>145</v>
      </c>
      <c r="O51" s="72" t="s">
        <v>145</v>
      </c>
      <c r="P51" s="72" t="s">
        <v>145</v>
      </c>
      <c r="Q51" s="72" t="s">
        <v>145</v>
      </c>
      <c r="R51" s="72" t="s">
        <v>145</v>
      </c>
      <c r="S51" s="72" t="s">
        <v>145</v>
      </c>
      <c r="T51" s="72" t="s">
        <v>145</v>
      </c>
      <c r="U51" s="72" t="s">
        <v>145</v>
      </c>
    </row>
    <row r="52" spans="1:21" ht="12.75" customHeight="1" x14ac:dyDescent="0.25">
      <c r="A52" s="61"/>
      <c r="B52" s="68" t="s">
        <v>129</v>
      </c>
      <c r="C52" s="72" t="s">
        <v>145</v>
      </c>
      <c r="D52" s="72">
        <v>0.80119000000000007</v>
      </c>
      <c r="E52" s="72" t="s">
        <v>145</v>
      </c>
      <c r="F52" s="72" t="s">
        <v>145</v>
      </c>
      <c r="G52" s="72" t="s">
        <v>145</v>
      </c>
      <c r="H52" s="72" t="s">
        <v>145</v>
      </c>
      <c r="I52" s="72" t="s">
        <v>145</v>
      </c>
      <c r="J52" s="72">
        <v>0.49</v>
      </c>
      <c r="K52" s="72" t="s">
        <v>145</v>
      </c>
      <c r="L52" s="72" t="s">
        <v>145</v>
      </c>
      <c r="M52" s="72" t="s">
        <v>145</v>
      </c>
      <c r="N52" s="72" t="s">
        <v>145</v>
      </c>
      <c r="O52" s="72" t="s">
        <v>145</v>
      </c>
      <c r="P52" s="72" t="s">
        <v>145</v>
      </c>
      <c r="Q52" s="72" t="s">
        <v>145</v>
      </c>
      <c r="R52" s="72" t="s">
        <v>145</v>
      </c>
      <c r="S52" s="72" t="s">
        <v>145</v>
      </c>
      <c r="T52" s="72" t="s">
        <v>145</v>
      </c>
      <c r="U52" s="72" t="s">
        <v>145</v>
      </c>
    </row>
    <row r="53" spans="1:21" ht="12.75" customHeight="1" x14ac:dyDescent="0.25">
      <c r="A53" s="61"/>
      <c r="B53" s="67" t="s">
        <v>94</v>
      </c>
      <c r="C53" s="70">
        <v>80.671999999999997</v>
      </c>
      <c r="D53" s="70">
        <v>92.661000000000001</v>
      </c>
      <c r="E53" s="70">
        <v>101.958</v>
      </c>
      <c r="F53" s="70">
        <v>109.473</v>
      </c>
      <c r="G53" s="70">
        <v>116.143</v>
      </c>
      <c r="H53" s="70">
        <v>122.023</v>
      </c>
      <c r="I53" s="70">
        <v>120.227</v>
      </c>
      <c r="J53" s="70">
        <v>121.105</v>
      </c>
      <c r="K53" s="70">
        <v>123.756</v>
      </c>
      <c r="L53" s="70">
        <v>126.39100000000001</v>
      </c>
      <c r="M53" s="70">
        <v>125.95399999999999</v>
      </c>
      <c r="N53" s="70">
        <v>133.815</v>
      </c>
      <c r="O53" s="70">
        <v>134.54</v>
      </c>
      <c r="P53" s="70" t="s">
        <v>145</v>
      </c>
      <c r="Q53" s="70" t="s">
        <v>145</v>
      </c>
      <c r="R53" s="70" t="s">
        <v>145</v>
      </c>
      <c r="S53" s="70" t="s">
        <v>145</v>
      </c>
      <c r="T53" s="70" t="s">
        <v>145</v>
      </c>
      <c r="U53" s="70" t="s">
        <v>145</v>
      </c>
    </row>
    <row r="54" spans="1:21" ht="12.75" customHeight="1" x14ac:dyDescent="0.25">
      <c r="A54" s="61"/>
      <c r="B54" s="67" t="s">
        <v>159</v>
      </c>
      <c r="C54" s="70" t="s">
        <v>145</v>
      </c>
      <c r="D54" s="70" t="s">
        <v>145</v>
      </c>
      <c r="E54" s="70" t="s">
        <v>145</v>
      </c>
      <c r="F54" s="70" t="s">
        <v>145</v>
      </c>
      <c r="G54" s="70" t="s">
        <v>145</v>
      </c>
      <c r="H54" s="70" t="s">
        <v>145</v>
      </c>
      <c r="I54" s="70" t="s">
        <v>145</v>
      </c>
      <c r="J54" s="70" t="s">
        <v>145</v>
      </c>
      <c r="K54" s="70" t="s">
        <v>145</v>
      </c>
      <c r="L54" s="70" t="s">
        <v>145</v>
      </c>
      <c r="M54" s="70" t="s">
        <v>145</v>
      </c>
      <c r="N54" s="70" t="s">
        <v>145</v>
      </c>
      <c r="O54" s="70" t="s">
        <v>145</v>
      </c>
      <c r="P54" s="70" t="s">
        <v>145</v>
      </c>
      <c r="Q54" s="70" t="s">
        <v>145</v>
      </c>
      <c r="R54" s="70" t="s">
        <v>145</v>
      </c>
      <c r="S54" s="70" t="s">
        <v>145</v>
      </c>
      <c r="T54" s="70" t="s">
        <v>145</v>
      </c>
      <c r="U54" s="70" t="s">
        <v>145</v>
      </c>
    </row>
    <row r="55" spans="1:21" ht="12.75" customHeight="1" x14ac:dyDescent="0.25">
      <c r="A55" s="61"/>
      <c r="B55" s="73" t="s">
        <v>44</v>
      </c>
      <c r="C55" s="71">
        <v>6.7940100000000001</v>
      </c>
      <c r="D55" s="71">
        <v>4.3447500000000003</v>
      </c>
      <c r="E55" s="71">
        <v>4.7045699999999995</v>
      </c>
      <c r="F55" s="71">
        <v>4.6154700000000002</v>
      </c>
      <c r="G55" s="71">
        <v>4.5761199999999995</v>
      </c>
      <c r="H55" s="71">
        <v>5.78437</v>
      </c>
      <c r="I55" s="71">
        <v>6.0129599999999996</v>
      </c>
      <c r="J55" s="71">
        <v>5.7395500000000004</v>
      </c>
      <c r="K55" s="71">
        <v>5.8782100000000002</v>
      </c>
      <c r="L55" s="71">
        <v>6.1220400000000001</v>
      </c>
      <c r="M55" s="71">
        <v>6.7073499999999999</v>
      </c>
      <c r="N55" s="71">
        <v>7.00678</v>
      </c>
      <c r="O55" s="71">
        <v>7.6966400000000004</v>
      </c>
      <c r="P55" s="71">
        <v>8.2895099999999999</v>
      </c>
      <c r="Q55" s="71">
        <v>8.1267899999999997</v>
      </c>
      <c r="R55" s="71">
        <v>8.5169899999999998</v>
      </c>
      <c r="S55" s="71">
        <v>8.1807200000000009</v>
      </c>
      <c r="T55" s="71">
        <v>7.93696</v>
      </c>
      <c r="U55" s="71">
        <v>8.1278600000000001</v>
      </c>
    </row>
    <row r="56" spans="1:21" ht="12.75" customHeight="1" x14ac:dyDescent="0.25">
      <c r="A56" s="61"/>
      <c r="B56" s="67" t="s">
        <v>95</v>
      </c>
      <c r="C56" s="66" t="s">
        <v>145</v>
      </c>
      <c r="D56" s="70">
        <v>0.32301999999999997</v>
      </c>
      <c r="E56" s="66" t="s">
        <v>145</v>
      </c>
      <c r="F56" s="70" t="s">
        <v>145</v>
      </c>
      <c r="G56" s="66" t="s">
        <v>145</v>
      </c>
      <c r="H56" s="70" t="s">
        <v>145</v>
      </c>
      <c r="I56" s="66" t="s">
        <v>145</v>
      </c>
      <c r="J56" s="70" t="s">
        <v>145</v>
      </c>
      <c r="K56" s="66" t="s">
        <v>145</v>
      </c>
      <c r="L56" s="70" t="s">
        <v>145</v>
      </c>
      <c r="M56" s="66" t="s">
        <v>145</v>
      </c>
      <c r="N56" s="70" t="s">
        <v>145</v>
      </c>
      <c r="O56" s="66" t="s">
        <v>145</v>
      </c>
      <c r="P56" s="70" t="s">
        <v>145</v>
      </c>
      <c r="Q56" s="66" t="s">
        <v>145</v>
      </c>
      <c r="R56" s="70" t="s">
        <v>145</v>
      </c>
      <c r="S56" s="66" t="s">
        <v>145</v>
      </c>
      <c r="T56" s="70" t="s">
        <v>145</v>
      </c>
      <c r="U56" s="66" t="s">
        <v>145</v>
      </c>
    </row>
    <row r="57" spans="1:21" ht="12.75" customHeight="1" x14ac:dyDescent="0.25">
      <c r="A57" s="61"/>
      <c r="B57" s="67" t="s">
        <v>96</v>
      </c>
      <c r="C57" s="70" t="s">
        <v>145</v>
      </c>
      <c r="D57" s="70" t="s">
        <v>145</v>
      </c>
      <c r="E57" s="70" t="s">
        <v>145</v>
      </c>
      <c r="F57" s="70" t="s">
        <v>145</v>
      </c>
      <c r="G57" s="70" t="s">
        <v>145</v>
      </c>
      <c r="H57" s="70">
        <v>9.079000000000001E-2</v>
      </c>
      <c r="I57" s="70" t="s">
        <v>145</v>
      </c>
      <c r="J57" s="70" t="s">
        <v>145</v>
      </c>
      <c r="K57" s="70" t="s">
        <v>145</v>
      </c>
      <c r="L57" s="70" t="s">
        <v>145</v>
      </c>
      <c r="M57" s="70" t="s">
        <v>145</v>
      </c>
      <c r="N57" s="70" t="s">
        <v>145</v>
      </c>
      <c r="O57" s="70">
        <v>0.10593999999999999</v>
      </c>
      <c r="P57" s="70" t="s">
        <v>145</v>
      </c>
      <c r="Q57" s="70" t="s">
        <v>145</v>
      </c>
      <c r="R57" s="70" t="s">
        <v>145</v>
      </c>
      <c r="S57" s="70" t="s">
        <v>145</v>
      </c>
      <c r="T57" s="70" t="s">
        <v>145</v>
      </c>
      <c r="U57" s="70" t="s">
        <v>145</v>
      </c>
    </row>
    <row r="58" spans="1:21" ht="12.75" customHeight="1" x14ac:dyDescent="0.25">
      <c r="A58" s="61"/>
      <c r="B58" s="68" t="s">
        <v>160</v>
      </c>
      <c r="C58" s="69" t="s">
        <v>145</v>
      </c>
      <c r="D58" s="69" t="s">
        <v>145</v>
      </c>
      <c r="E58" s="69">
        <v>1.8500000000000001E-3</v>
      </c>
      <c r="F58" s="69" t="s">
        <v>145</v>
      </c>
      <c r="G58" s="69" t="s">
        <v>145</v>
      </c>
      <c r="H58" s="69" t="s">
        <v>145</v>
      </c>
      <c r="I58" s="69" t="s">
        <v>145</v>
      </c>
      <c r="J58" s="69">
        <v>0.13755000000000001</v>
      </c>
      <c r="K58" s="69" t="s">
        <v>145</v>
      </c>
      <c r="L58" s="69" t="s">
        <v>145</v>
      </c>
      <c r="M58" s="69" t="s">
        <v>145</v>
      </c>
      <c r="N58" s="69" t="s">
        <v>145</v>
      </c>
      <c r="O58" s="69" t="s">
        <v>145</v>
      </c>
      <c r="P58" s="69" t="s">
        <v>145</v>
      </c>
      <c r="Q58" s="69" t="s">
        <v>145</v>
      </c>
      <c r="R58" s="69" t="s">
        <v>145</v>
      </c>
      <c r="S58" s="69" t="s">
        <v>145</v>
      </c>
      <c r="T58" s="69" t="s">
        <v>145</v>
      </c>
      <c r="U58" s="69" t="s">
        <v>145</v>
      </c>
    </row>
    <row r="59" spans="1:21" ht="12.75" customHeight="1" x14ac:dyDescent="0.25">
      <c r="A59" s="61"/>
      <c r="B59" s="68" t="s">
        <v>45</v>
      </c>
      <c r="C59" s="69" t="s">
        <v>145</v>
      </c>
      <c r="D59" s="69">
        <v>0.83128999999999997</v>
      </c>
      <c r="E59" s="69" t="s">
        <v>145</v>
      </c>
      <c r="F59" s="69" t="s">
        <v>145</v>
      </c>
      <c r="G59" s="69" t="s">
        <v>145</v>
      </c>
      <c r="H59" s="69" t="s">
        <v>145</v>
      </c>
      <c r="I59" s="69" t="s">
        <v>145</v>
      </c>
      <c r="J59" s="69" t="s">
        <v>145</v>
      </c>
      <c r="K59" s="69" t="s">
        <v>145</v>
      </c>
      <c r="L59" s="69" t="s">
        <v>145</v>
      </c>
      <c r="M59" s="69" t="s">
        <v>145</v>
      </c>
      <c r="N59" s="69" t="s">
        <v>145</v>
      </c>
      <c r="O59" s="69" t="s">
        <v>145</v>
      </c>
      <c r="P59" s="69" t="s">
        <v>145</v>
      </c>
      <c r="Q59" s="69" t="s">
        <v>145</v>
      </c>
      <c r="R59" s="69" t="s">
        <v>145</v>
      </c>
      <c r="S59" s="69" t="s">
        <v>145</v>
      </c>
      <c r="T59" s="69" t="s">
        <v>145</v>
      </c>
      <c r="U59" s="69" t="s">
        <v>145</v>
      </c>
    </row>
    <row r="60" spans="1:21" ht="12.75" customHeight="1" x14ac:dyDescent="0.25">
      <c r="A60" s="61"/>
      <c r="B60" s="68" t="s">
        <v>46</v>
      </c>
      <c r="C60" s="69" t="s">
        <v>145</v>
      </c>
      <c r="D60" s="69">
        <v>1.35236</v>
      </c>
      <c r="E60" s="69" t="s">
        <v>145</v>
      </c>
      <c r="F60" s="69" t="s">
        <v>145</v>
      </c>
      <c r="G60" s="69" t="s">
        <v>145</v>
      </c>
      <c r="H60" s="69" t="s">
        <v>145</v>
      </c>
      <c r="I60" s="69" t="s">
        <v>145</v>
      </c>
      <c r="J60" s="69" t="s">
        <v>145</v>
      </c>
      <c r="K60" s="69" t="s">
        <v>145</v>
      </c>
      <c r="L60" s="69" t="s">
        <v>145</v>
      </c>
      <c r="M60" s="69" t="s">
        <v>145</v>
      </c>
      <c r="N60" s="69" t="s">
        <v>145</v>
      </c>
      <c r="O60" s="69" t="s">
        <v>145</v>
      </c>
      <c r="P60" s="69" t="s">
        <v>145</v>
      </c>
      <c r="Q60" s="69" t="s">
        <v>145</v>
      </c>
      <c r="R60" s="69" t="s">
        <v>145</v>
      </c>
      <c r="S60" s="69" t="s">
        <v>145</v>
      </c>
      <c r="T60" s="69" t="s">
        <v>145</v>
      </c>
      <c r="U60" s="69" t="s">
        <v>145</v>
      </c>
    </row>
    <row r="61" spans="1:21" ht="12.75" customHeight="1" x14ac:dyDescent="0.25">
      <c r="A61" s="61"/>
      <c r="B61" s="68" t="s">
        <v>130</v>
      </c>
      <c r="C61" s="72">
        <v>146.34541000000002</v>
      </c>
      <c r="D61" s="72">
        <v>156.47143</v>
      </c>
      <c r="E61" s="72">
        <v>160.54904999999999</v>
      </c>
      <c r="F61" s="72">
        <v>165.00485</v>
      </c>
      <c r="G61" s="72">
        <v>171.11514000000003</v>
      </c>
      <c r="H61" s="72">
        <v>174.45270000000002</v>
      </c>
      <c r="I61" s="72">
        <v>178.88817</v>
      </c>
      <c r="J61" s="72">
        <v>180.18241</v>
      </c>
      <c r="K61" s="72">
        <v>178.42641</v>
      </c>
      <c r="L61" s="72">
        <v>179.72185999999999</v>
      </c>
      <c r="M61" s="72">
        <v>184.97367000000003</v>
      </c>
      <c r="N61" s="72">
        <v>189.61801</v>
      </c>
      <c r="O61" s="72">
        <v>193.44401000000002</v>
      </c>
      <c r="P61" s="72">
        <v>192.70232999999999</v>
      </c>
      <c r="Q61" s="72">
        <v>196.26560000000001</v>
      </c>
      <c r="R61" s="72">
        <v>195.46209999999999</v>
      </c>
      <c r="S61" s="72">
        <v>188.13051999999999</v>
      </c>
      <c r="T61" s="72">
        <v>197.77468999999999</v>
      </c>
      <c r="U61" s="72">
        <v>197.47935000000001</v>
      </c>
    </row>
    <row r="62" spans="1:21" ht="12.75" customHeight="1" x14ac:dyDescent="0.25">
      <c r="A62" s="61"/>
      <c r="B62" s="68" t="s">
        <v>97</v>
      </c>
      <c r="C62" s="72" t="s">
        <v>145</v>
      </c>
      <c r="D62" s="72">
        <v>0.122</v>
      </c>
      <c r="E62" s="72" t="s">
        <v>145</v>
      </c>
      <c r="F62" s="72" t="s">
        <v>145</v>
      </c>
      <c r="G62" s="72" t="s">
        <v>145</v>
      </c>
      <c r="H62" s="72" t="s">
        <v>145</v>
      </c>
      <c r="I62" s="72" t="s">
        <v>145</v>
      </c>
      <c r="J62" s="72" t="s">
        <v>145</v>
      </c>
      <c r="K62" s="72" t="s">
        <v>145</v>
      </c>
      <c r="L62" s="72" t="s">
        <v>145</v>
      </c>
      <c r="M62" s="72" t="s">
        <v>145</v>
      </c>
      <c r="N62" s="72" t="s">
        <v>145</v>
      </c>
      <c r="O62" s="72" t="s">
        <v>145</v>
      </c>
      <c r="P62" s="72" t="s">
        <v>145</v>
      </c>
      <c r="Q62" s="72" t="s">
        <v>145</v>
      </c>
      <c r="R62" s="72" t="s">
        <v>145</v>
      </c>
      <c r="S62" s="72" t="s">
        <v>145</v>
      </c>
      <c r="T62" s="72" t="s">
        <v>145</v>
      </c>
      <c r="U62" s="72" t="s">
        <v>145</v>
      </c>
    </row>
    <row r="63" spans="1:21" ht="12.75" customHeight="1" x14ac:dyDescent="0.25">
      <c r="A63" s="61"/>
      <c r="B63" s="67" t="s">
        <v>47</v>
      </c>
      <c r="C63" s="70" t="s">
        <v>145</v>
      </c>
      <c r="D63" s="70">
        <v>12.562100000000001</v>
      </c>
      <c r="E63" s="70" t="s">
        <v>145</v>
      </c>
      <c r="F63" s="70" t="s">
        <v>145</v>
      </c>
      <c r="G63" s="70" t="s">
        <v>145</v>
      </c>
      <c r="H63" s="70" t="s">
        <v>145</v>
      </c>
      <c r="I63" s="70" t="s">
        <v>145</v>
      </c>
      <c r="J63" s="70">
        <v>17.291400000000003</v>
      </c>
      <c r="K63" s="70" t="s">
        <v>145</v>
      </c>
      <c r="L63" s="70" t="s">
        <v>145</v>
      </c>
      <c r="M63" s="70" t="s">
        <v>145</v>
      </c>
      <c r="N63" s="70" t="s">
        <v>145</v>
      </c>
      <c r="O63" s="70" t="s">
        <v>145</v>
      </c>
      <c r="P63" s="70">
        <v>17.075869999999998</v>
      </c>
      <c r="Q63" s="70" t="s">
        <v>145</v>
      </c>
      <c r="R63" s="70" t="s">
        <v>145</v>
      </c>
      <c r="S63" s="70" t="s">
        <v>145</v>
      </c>
      <c r="T63" s="70">
        <v>20.8338</v>
      </c>
      <c r="U63" s="70" t="s">
        <v>145</v>
      </c>
    </row>
    <row r="64" spans="1:21" ht="12.75" customHeight="1" x14ac:dyDescent="0.25">
      <c r="A64" s="61"/>
      <c r="B64" s="67" t="s">
        <v>131</v>
      </c>
      <c r="C64" s="70" t="s">
        <v>145</v>
      </c>
      <c r="D64" s="70">
        <v>165.56700000000001</v>
      </c>
      <c r="E64" s="70" t="s">
        <v>145</v>
      </c>
      <c r="F64" s="70" t="s">
        <v>145</v>
      </c>
      <c r="G64" s="70" t="s">
        <v>145</v>
      </c>
      <c r="H64" s="70" t="s">
        <v>145</v>
      </c>
      <c r="I64" s="70" t="s">
        <v>145</v>
      </c>
      <c r="J64" s="70" t="s">
        <v>145</v>
      </c>
      <c r="K64" s="70" t="s">
        <v>145</v>
      </c>
      <c r="L64" s="70" t="s">
        <v>145</v>
      </c>
      <c r="M64" s="70" t="s">
        <v>145</v>
      </c>
      <c r="N64" s="70" t="s">
        <v>145</v>
      </c>
      <c r="O64" s="70">
        <v>430.786</v>
      </c>
      <c r="P64" s="70" t="s">
        <v>145</v>
      </c>
      <c r="Q64" s="70" t="s">
        <v>145</v>
      </c>
      <c r="R64" s="70" t="s">
        <v>145</v>
      </c>
      <c r="S64" s="70" t="s">
        <v>145</v>
      </c>
      <c r="T64" s="70" t="s">
        <v>145</v>
      </c>
      <c r="U64" s="70" t="s">
        <v>145</v>
      </c>
    </row>
    <row r="65" spans="1:21" ht="12.75" customHeight="1" x14ac:dyDescent="0.25">
      <c r="A65" s="61"/>
      <c r="B65" s="73" t="s">
        <v>4</v>
      </c>
      <c r="C65" s="71">
        <v>14.60716</v>
      </c>
      <c r="D65" s="71">
        <v>19.220759999999999</v>
      </c>
      <c r="E65" s="71" t="s">
        <v>145</v>
      </c>
      <c r="F65" s="71" t="s">
        <v>145</v>
      </c>
      <c r="G65" s="71" t="s">
        <v>145</v>
      </c>
      <c r="H65" s="71" t="s">
        <v>145</v>
      </c>
      <c r="I65" s="71" t="s">
        <v>145</v>
      </c>
      <c r="J65" s="71">
        <v>19.987159999999999</v>
      </c>
      <c r="K65" s="71" t="s">
        <v>145</v>
      </c>
      <c r="L65" s="71" t="s">
        <v>145</v>
      </c>
      <c r="M65" s="71" t="s">
        <v>145</v>
      </c>
      <c r="N65" s="71">
        <v>21.76868</v>
      </c>
      <c r="O65" s="71" t="s">
        <v>145</v>
      </c>
      <c r="P65" s="71" t="s">
        <v>145</v>
      </c>
      <c r="Q65" s="71" t="s">
        <v>145</v>
      </c>
      <c r="R65" s="71" t="s">
        <v>145</v>
      </c>
      <c r="S65" s="71" t="s">
        <v>145</v>
      </c>
      <c r="T65" s="71" t="s">
        <v>145</v>
      </c>
      <c r="U65" s="71" t="s">
        <v>145</v>
      </c>
    </row>
    <row r="66" spans="1:21" ht="12.75" customHeight="1" x14ac:dyDescent="0.25">
      <c r="A66" s="61"/>
      <c r="B66" s="67" t="s">
        <v>98</v>
      </c>
      <c r="C66" s="66" t="s">
        <v>145</v>
      </c>
      <c r="D66" s="70">
        <v>0.37024000000000001</v>
      </c>
      <c r="E66" s="66" t="s">
        <v>145</v>
      </c>
      <c r="F66" s="70" t="s">
        <v>145</v>
      </c>
      <c r="G66" s="66" t="s">
        <v>145</v>
      </c>
      <c r="H66" s="70" t="s">
        <v>145</v>
      </c>
      <c r="I66" s="66" t="s">
        <v>145</v>
      </c>
      <c r="J66" s="70">
        <v>0.38564999999999999</v>
      </c>
      <c r="K66" s="66" t="s">
        <v>145</v>
      </c>
      <c r="L66" s="70" t="s">
        <v>145</v>
      </c>
      <c r="M66" s="66" t="s">
        <v>145</v>
      </c>
      <c r="N66" s="70" t="s">
        <v>145</v>
      </c>
      <c r="O66" s="66" t="s">
        <v>145</v>
      </c>
      <c r="P66" s="70" t="s">
        <v>145</v>
      </c>
      <c r="Q66" s="66" t="s">
        <v>145</v>
      </c>
      <c r="R66" s="70" t="s">
        <v>145</v>
      </c>
      <c r="S66" s="66" t="s">
        <v>145</v>
      </c>
      <c r="T66" s="70" t="s">
        <v>145</v>
      </c>
      <c r="U66" s="66" t="s">
        <v>145</v>
      </c>
    </row>
    <row r="67" spans="1:21" ht="12.75" customHeight="1" x14ac:dyDescent="0.25">
      <c r="A67" s="61"/>
      <c r="B67" s="67" t="s">
        <v>132</v>
      </c>
      <c r="C67" s="70" t="s">
        <v>145</v>
      </c>
      <c r="D67" s="70">
        <v>1.6050000000000002E-2</v>
      </c>
      <c r="E67" s="70" t="s">
        <v>145</v>
      </c>
      <c r="F67" s="70" t="s">
        <v>145</v>
      </c>
      <c r="G67" s="70" t="s">
        <v>145</v>
      </c>
      <c r="H67" s="70" t="s">
        <v>145</v>
      </c>
      <c r="I67" s="70" t="s">
        <v>145</v>
      </c>
      <c r="J67" s="70" t="s">
        <v>145</v>
      </c>
      <c r="K67" s="70" t="s">
        <v>145</v>
      </c>
      <c r="L67" s="70" t="s">
        <v>145</v>
      </c>
      <c r="M67" s="70" t="s">
        <v>145</v>
      </c>
      <c r="N67" s="70" t="s">
        <v>145</v>
      </c>
      <c r="O67" s="70" t="s">
        <v>145</v>
      </c>
      <c r="P67" s="70" t="s">
        <v>145</v>
      </c>
      <c r="Q67" s="70" t="s">
        <v>145</v>
      </c>
      <c r="R67" s="70" t="s">
        <v>145</v>
      </c>
      <c r="S67" s="70" t="s">
        <v>145</v>
      </c>
      <c r="T67" s="70" t="s">
        <v>145</v>
      </c>
      <c r="U67" s="70" t="s">
        <v>145</v>
      </c>
    </row>
    <row r="68" spans="1:21" ht="12.75" customHeight="1" x14ac:dyDescent="0.25">
      <c r="A68" s="61"/>
      <c r="B68" s="68" t="s">
        <v>48</v>
      </c>
      <c r="C68" s="69">
        <v>4.2700000000000002E-2</v>
      </c>
      <c r="D68" s="69" t="s">
        <v>145</v>
      </c>
      <c r="E68" s="69" t="s">
        <v>145</v>
      </c>
      <c r="F68" s="69">
        <v>2.6634699999999998</v>
      </c>
      <c r="G68" s="69" t="s">
        <v>145</v>
      </c>
      <c r="H68" s="69" t="s">
        <v>145</v>
      </c>
      <c r="I68" s="69" t="s">
        <v>145</v>
      </c>
      <c r="J68" s="69">
        <v>3.1532199999999997</v>
      </c>
      <c r="K68" s="69" t="s">
        <v>145</v>
      </c>
      <c r="L68" s="69" t="s">
        <v>145</v>
      </c>
      <c r="M68" s="69" t="s">
        <v>145</v>
      </c>
      <c r="N68" s="69" t="s">
        <v>145</v>
      </c>
      <c r="O68" s="69">
        <v>3.8909000000000002</v>
      </c>
      <c r="P68" s="69" t="s">
        <v>145</v>
      </c>
      <c r="Q68" s="69" t="s">
        <v>145</v>
      </c>
      <c r="R68" s="69" t="s">
        <v>145</v>
      </c>
      <c r="S68" s="69" t="s">
        <v>145</v>
      </c>
      <c r="T68" s="69" t="s">
        <v>145</v>
      </c>
      <c r="U68" s="69" t="s">
        <v>145</v>
      </c>
    </row>
    <row r="69" spans="1:21" ht="12.75" customHeight="1" x14ac:dyDescent="0.25">
      <c r="A69" s="61"/>
      <c r="B69" s="68" t="s">
        <v>184</v>
      </c>
      <c r="C69" s="69" t="s">
        <v>145</v>
      </c>
      <c r="D69" s="69" t="s">
        <v>145</v>
      </c>
      <c r="E69" s="69" t="s">
        <v>145</v>
      </c>
      <c r="F69" s="69" t="s">
        <v>145</v>
      </c>
      <c r="G69" s="69" t="s">
        <v>145</v>
      </c>
      <c r="H69" s="69" t="s">
        <v>145</v>
      </c>
      <c r="I69" s="69" t="s">
        <v>145</v>
      </c>
      <c r="J69" s="69">
        <v>2.2027399999999999</v>
      </c>
      <c r="K69" s="69" t="s">
        <v>145</v>
      </c>
      <c r="L69" s="69" t="s">
        <v>145</v>
      </c>
      <c r="M69" s="69" t="s">
        <v>145</v>
      </c>
      <c r="N69" s="69" t="s">
        <v>145</v>
      </c>
      <c r="O69" s="69" t="s">
        <v>145</v>
      </c>
      <c r="P69" s="69" t="s">
        <v>145</v>
      </c>
      <c r="Q69" s="69" t="s">
        <v>145</v>
      </c>
      <c r="R69" s="69" t="s">
        <v>145</v>
      </c>
      <c r="S69" s="69" t="s">
        <v>145</v>
      </c>
      <c r="T69" s="69" t="s">
        <v>145</v>
      </c>
      <c r="U69" s="69" t="s">
        <v>145</v>
      </c>
    </row>
    <row r="70" spans="1:21" ht="12.75" customHeight="1" x14ac:dyDescent="0.25">
      <c r="A70" s="61"/>
      <c r="B70" s="68" t="s">
        <v>5</v>
      </c>
      <c r="C70" s="69">
        <v>4.0960299999999998</v>
      </c>
      <c r="D70" s="69">
        <v>3.2968999999999999</v>
      </c>
      <c r="E70" s="69">
        <v>3.4671500000000002</v>
      </c>
      <c r="F70" s="69">
        <v>3.8187600000000002</v>
      </c>
      <c r="G70" s="69">
        <v>4.1777199999999999</v>
      </c>
      <c r="H70" s="69">
        <v>4.2988</v>
      </c>
      <c r="I70" s="69">
        <v>4.58108</v>
      </c>
      <c r="J70" s="69">
        <v>4.5972200000000001</v>
      </c>
      <c r="K70" s="69">
        <v>4.6453199999999999</v>
      </c>
      <c r="L70" s="69">
        <v>4.9036499999999998</v>
      </c>
      <c r="M70" s="69">
        <v>5.2928800000000003</v>
      </c>
      <c r="N70" s="69">
        <v>5.4759099999999998</v>
      </c>
      <c r="O70" s="69">
        <v>5.6844799999999998</v>
      </c>
      <c r="P70" s="69">
        <v>5.9920299999999997</v>
      </c>
      <c r="Q70" s="69">
        <v>6.4180200000000003</v>
      </c>
      <c r="R70" s="69">
        <v>6.2613000000000003</v>
      </c>
      <c r="S70" s="69">
        <v>6.2641499999999999</v>
      </c>
      <c r="T70" s="69">
        <v>6.0370799999999996</v>
      </c>
      <c r="U70" s="69">
        <v>5.8877299999999995</v>
      </c>
    </row>
    <row r="71" spans="1:21" ht="12.75" customHeight="1" x14ac:dyDescent="0.25">
      <c r="A71" s="61"/>
      <c r="B71" s="68" t="s">
        <v>6</v>
      </c>
      <c r="C71" s="72">
        <v>3.5728800000000001</v>
      </c>
      <c r="D71" s="72" t="s">
        <v>145</v>
      </c>
      <c r="E71" s="72" t="s">
        <v>145</v>
      </c>
      <c r="F71" s="72" t="s">
        <v>145</v>
      </c>
      <c r="G71" s="72" t="s">
        <v>145</v>
      </c>
      <c r="H71" s="72" t="s">
        <v>145</v>
      </c>
      <c r="I71" s="72" t="s">
        <v>145</v>
      </c>
      <c r="J71" s="72" t="s">
        <v>145</v>
      </c>
      <c r="K71" s="72" t="s">
        <v>145</v>
      </c>
      <c r="L71" s="72" t="s">
        <v>145</v>
      </c>
      <c r="M71" s="72" t="s">
        <v>145</v>
      </c>
      <c r="N71" s="72" t="s">
        <v>145</v>
      </c>
      <c r="O71" s="72" t="s">
        <v>145</v>
      </c>
      <c r="P71" s="72" t="s">
        <v>145</v>
      </c>
      <c r="Q71" s="72" t="s">
        <v>145</v>
      </c>
      <c r="R71" s="72" t="s">
        <v>145</v>
      </c>
      <c r="S71" s="72" t="s">
        <v>145</v>
      </c>
      <c r="T71" s="72" t="s">
        <v>145</v>
      </c>
      <c r="U71" s="72" t="s">
        <v>145</v>
      </c>
    </row>
    <row r="72" spans="1:21" ht="12.75" customHeight="1" x14ac:dyDescent="0.25">
      <c r="A72" s="61"/>
      <c r="B72" s="68" t="s">
        <v>161</v>
      </c>
      <c r="C72" s="72">
        <v>1.19499</v>
      </c>
      <c r="D72" s="72">
        <v>1.4128499999999999</v>
      </c>
      <c r="E72" s="72">
        <v>1.4998499999999999</v>
      </c>
      <c r="F72" s="72">
        <v>1.5502199999999999</v>
      </c>
      <c r="G72" s="72">
        <v>1.6179000000000001</v>
      </c>
      <c r="H72" s="72">
        <v>1.69489</v>
      </c>
      <c r="I72" s="72">
        <v>1.74017</v>
      </c>
      <c r="J72" s="72">
        <v>1.78315</v>
      </c>
      <c r="K72" s="72">
        <v>1.8422000000000001</v>
      </c>
      <c r="L72" s="72">
        <v>1.8250299999999999</v>
      </c>
      <c r="M72" s="72">
        <v>1.9317500000000001</v>
      </c>
      <c r="N72" s="72">
        <v>2.0353599999999998</v>
      </c>
      <c r="O72" s="72">
        <v>2.0754899999999998</v>
      </c>
      <c r="P72" s="72">
        <v>2.0641500000000002</v>
      </c>
      <c r="Q72" s="72">
        <v>2.1991199999999997</v>
      </c>
      <c r="R72" s="72">
        <v>2.24492</v>
      </c>
      <c r="S72" s="72">
        <v>2.2481900000000001</v>
      </c>
      <c r="T72" s="72">
        <v>2.29257</v>
      </c>
      <c r="U72" s="72">
        <v>2.2265900000000003</v>
      </c>
    </row>
    <row r="73" spans="1:21" ht="12.75" customHeight="1" x14ac:dyDescent="0.25">
      <c r="A73" s="61"/>
      <c r="B73" s="67" t="s">
        <v>49</v>
      </c>
      <c r="C73" s="70">
        <v>7.75589</v>
      </c>
      <c r="D73" s="70">
        <v>8.0914700000000011</v>
      </c>
      <c r="E73" s="70">
        <v>9.8948900000000002</v>
      </c>
      <c r="F73" s="70">
        <v>11.02055</v>
      </c>
      <c r="G73" s="70">
        <v>11.74475</v>
      </c>
      <c r="H73" s="70">
        <v>11.999510000000001</v>
      </c>
      <c r="I73" s="70">
        <v>12.22317</v>
      </c>
      <c r="J73" s="70">
        <v>12.38757</v>
      </c>
      <c r="K73" s="70">
        <v>13.28027</v>
      </c>
      <c r="L73" s="70">
        <v>13.892620000000001</v>
      </c>
      <c r="M73" s="70">
        <v>15.76735</v>
      </c>
      <c r="N73" s="70">
        <v>16.57197</v>
      </c>
      <c r="O73" s="70">
        <v>17.951270000000001</v>
      </c>
      <c r="P73" s="70">
        <v>18.279580000000003</v>
      </c>
      <c r="Q73" s="70">
        <v>19.23686</v>
      </c>
      <c r="R73" s="70">
        <v>19.075900000000001</v>
      </c>
      <c r="S73" s="70">
        <v>18.510480000000001</v>
      </c>
      <c r="T73" s="70">
        <v>17.43356</v>
      </c>
      <c r="U73" s="70">
        <v>17.262520000000002</v>
      </c>
    </row>
    <row r="74" spans="1:21" ht="22.95" customHeight="1" x14ac:dyDescent="0.25">
      <c r="A74" s="61"/>
      <c r="B74" s="67" t="s">
        <v>162</v>
      </c>
      <c r="C74" s="70">
        <v>7.18</v>
      </c>
      <c r="D74" s="70">
        <v>4.5759999999999996</v>
      </c>
      <c r="E74" s="70" t="s">
        <v>145</v>
      </c>
      <c r="F74" s="70" t="s">
        <v>145</v>
      </c>
      <c r="G74" s="70" t="s">
        <v>145</v>
      </c>
      <c r="H74" s="70" t="s">
        <v>145</v>
      </c>
      <c r="I74" s="70" t="s">
        <v>145</v>
      </c>
      <c r="J74" s="70">
        <v>1.4139999999999999</v>
      </c>
      <c r="K74" s="70" t="s">
        <v>145</v>
      </c>
      <c r="L74" s="70">
        <v>1.488</v>
      </c>
      <c r="M74" s="70" t="s">
        <v>145</v>
      </c>
      <c r="N74" s="70" t="s">
        <v>145</v>
      </c>
      <c r="O74" s="70" t="s">
        <v>145</v>
      </c>
      <c r="P74" s="70" t="s">
        <v>145</v>
      </c>
      <c r="Q74" s="70" t="s">
        <v>145</v>
      </c>
      <c r="R74" s="70" t="s">
        <v>145</v>
      </c>
      <c r="S74" s="70" t="s">
        <v>145</v>
      </c>
      <c r="T74" s="70" t="s">
        <v>145</v>
      </c>
      <c r="U74" s="70" t="s">
        <v>145</v>
      </c>
    </row>
    <row r="75" spans="1:21" ht="22.95" customHeight="1" x14ac:dyDescent="0.25">
      <c r="A75" s="61"/>
      <c r="B75" s="74" t="s">
        <v>163</v>
      </c>
      <c r="C75" s="71" t="s">
        <v>145</v>
      </c>
      <c r="D75" s="71">
        <v>1.0441400000000001</v>
      </c>
      <c r="E75" s="71" t="s">
        <v>145</v>
      </c>
      <c r="F75" s="71" t="s">
        <v>145</v>
      </c>
      <c r="G75" s="71" t="s">
        <v>145</v>
      </c>
      <c r="H75" s="71" t="s">
        <v>145</v>
      </c>
      <c r="I75" s="71">
        <v>0.80800000000000005</v>
      </c>
      <c r="J75" s="71">
        <v>1.03003</v>
      </c>
      <c r="K75" s="71">
        <v>0.83</v>
      </c>
      <c r="L75" s="71">
        <v>0.82699999999999996</v>
      </c>
      <c r="M75" s="71">
        <v>0.83299999999999996</v>
      </c>
      <c r="N75" s="71" t="s">
        <v>145</v>
      </c>
      <c r="O75" s="71" t="s">
        <v>145</v>
      </c>
      <c r="P75" s="71" t="s">
        <v>145</v>
      </c>
      <c r="Q75" s="71" t="s">
        <v>145</v>
      </c>
      <c r="R75" s="71" t="s">
        <v>145</v>
      </c>
      <c r="S75" s="71" t="s">
        <v>145</v>
      </c>
      <c r="T75" s="71" t="s">
        <v>145</v>
      </c>
      <c r="U75" s="71" t="s">
        <v>145</v>
      </c>
    </row>
    <row r="76" spans="1:21" ht="12.75" customHeight="1" x14ac:dyDescent="0.25">
      <c r="A76" s="61"/>
      <c r="B76" s="67" t="s">
        <v>7</v>
      </c>
      <c r="C76" s="66">
        <v>10.981020000000001</v>
      </c>
      <c r="D76" s="70">
        <v>12.156420000000001</v>
      </c>
      <c r="E76" s="66">
        <v>12.312280000000001</v>
      </c>
      <c r="F76" s="70">
        <v>12.56474</v>
      </c>
      <c r="G76" s="66">
        <v>12.77422</v>
      </c>
      <c r="H76" s="70">
        <v>12.74066</v>
      </c>
      <c r="I76" s="66">
        <v>12.779129999999999</v>
      </c>
      <c r="J76" s="70">
        <v>12.56202</v>
      </c>
      <c r="K76" s="66">
        <v>12.556760000000001</v>
      </c>
      <c r="L76" s="70">
        <v>12.652329999999999</v>
      </c>
      <c r="M76" s="66">
        <v>13.115309999999999</v>
      </c>
      <c r="N76" s="70">
        <v>13.44046</v>
      </c>
      <c r="O76" s="66">
        <v>13.562110000000001</v>
      </c>
      <c r="P76" s="70">
        <v>13.94919</v>
      </c>
      <c r="Q76" s="66">
        <v>14.57832</v>
      </c>
      <c r="R76" s="70">
        <v>14.280389999999999</v>
      </c>
      <c r="S76" s="66">
        <v>13.52824</v>
      </c>
      <c r="T76" s="70">
        <v>13.456049999999999</v>
      </c>
      <c r="U76" s="66">
        <v>13.10051</v>
      </c>
    </row>
    <row r="77" spans="1:21" ht="12.75" customHeight="1" x14ac:dyDescent="0.25">
      <c r="A77" s="61"/>
      <c r="B77" s="67" t="s">
        <v>99</v>
      </c>
      <c r="C77" s="70" t="s">
        <v>145</v>
      </c>
      <c r="D77" s="70">
        <v>0.12553</v>
      </c>
      <c r="E77" s="70" t="s">
        <v>145</v>
      </c>
      <c r="F77" s="70" t="s">
        <v>145</v>
      </c>
      <c r="G77" s="70" t="s">
        <v>145</v>
      </c>
      <c r="H77" s="70" t="s">
        <v>145</v>
      </c>
      <c r="I77" s="70" t="s">
        <v>145</v>
      </c>
      <c r="J77" s="70">
        <v>0.10875</v>
      </c>
      <c r="K77" s="70" t="s">
        <v>145</v>
      </c>
      <c r="L77" s="70" t="s">
        <v>145</v>
      </c>
      <c r="M77" s="70" t="s">
        <v>145</v>
      </c>
      <c r="N77" s="70" t="s">
        <v>145</v>
      </c>
      <c r="O77" s="70" t="s">
        <v>145</v>
      </c>
      <c r="P77" s="70" t="s">
        <v>145</v>
      </c>
      <c r="Q77" s="70" t="s">
        <v>145</v>
      </c>
      <c r="R77" s="70" t="s">
        <v>145</v>
      </c>
      <c r="S77" s="70" t="s">
        <v>145</v>
      </c>
      <c r="T77" s="70" t="s">
        <v>145</v>
      </c>
      <c r="U77" s="70" t="s">
        <v>145</v>
      </c>
    </row>
    <row r="78" spans="1:21" ht="12.75" customHeight="1" x14ac:dyDescent="0.25">
      <c r="A78" s="61"/>
      <c r="B78" s="68" t="s">
        <v>50</v>
      </c>
      <c r="C78" s="69" t="s">
        <v>145</v>
      </c>
      <c r="D78" s="69">
        <v>3.7990000000000003E-2</v>
      </c>
      <c r="E78" s="69" t="s">
        <v>145</v>
      </c>
      <c r="F78" s="69" t="s">
        <v>145</v>
      </c>
      <c r="G78" s="69" t="s">
        <v>145</v>
      </c>
      <c r="H78" s="69" t="s">
        <v>145</v>
      </c>
      <c r="I78" s="69" t="s">
        <v>145</v>
      </c>
      <c r="J78" s="69">
        <v>4.7140000000000001E-2</v>
      </c>
      <c r="K78" s="69">
        <v>5.3700000000000005E-2</v>
      </c>
      <c r="L78" s="69">
        <v>5.5399999999999998E-2</v>
      </c>
      <c r="M78" s="69">
        <v>4.6799999999999994E-2</v>
      </c>
      <c r="N78" s="69">
        <v>4.2900000000000001E-2</v>
      </c>
      <c r="O78" s="69">
        <v>4.6799999999999994E-2</v>
      </c>
      <c r="P78" s="69" t="s">
        <v>145</v>
      </c>
      <c r="Q78" s="69" t="s">
        <v>145</v>
      </c>
      <c r="R78" s="69" t="s">
        <v>145</v>
      </c>
      <c r="S78" s="69" t="s">
        <v>145</v>
      </c>
      <c r="T78" s="69" t="s">
        <v>145</v>
      </c>
      <c r="U78" s="69" t="s">
        <v>145</v>
      </c>
    </row>
    <row r="79" spans="1:21" ht="12.75" customHeight="1" x14ac:dyDescent="0.25">
      <c r="A79" s="61"/>
      <c r="B79" s="68" t="s">
        <v>8</v>
      </c>
      <c r="C79" s="69">
        <v>2.4304299999999999</v>
      </c>
      <c r="D79" s="69">
        <v>4.6172299999999993</v>
      </c>
      <c r="E79" s="69" t="s">
        <v>145</v>
      </c>
      <c r="F79" s="69" t="s">
        <v>145</v>
      </c>
      <c r="G79" s="69" t="s">
        <v>145</v>
      </c>
      <c r="H79" s="69">
        <v>4.7812000000000001</v>
      </c>
      <c r="I79" s="69" t="s">
        <v>145</v>
      </c>
      <c r="J79" s="69">
        <v>6.1832799999999999</v>
      </c>
      <c r="K79" s="69" t="s">
        <v>145</v>
      </c>
      <c r="L79" s="69" t="s">
        <v>145</v>
      </c>
      <c r="M79" s="69" t="s">
        <v>145</v>
      </c>
      <c r="N79" s="69" t="s">
        <v>145</v>
      </c>
      <c r="O79" s="69" t="s">
        <v>145</v>
      </c>
      <c r="P79" s="69" t="s">
        <v>145</v>
      </c>
      <c r="Q79" s="69" t="s">
        <v>145</v>
      </c>
      <c r="R79" s="69" t="s">
        <v>145</v>
      </c>
      <c r="S79" s="69" t="s">
        <v>145</v>
      </c>
      <c r="T79" s="69" t="s">
        <v>145</v>
      </c>
      <c r="U79" s="69" t="s">
        <v>145</v>
      </c>
    </row>
    <row r="80" spans="1:21" ht="12.75" customHeight="1" x14ac:dyDescent="0.25">
      <c r="A80" s="61"/>
      <c r="B80" s="68" t="s">
        <v>100</v>
      </c>
      <c r="C80" s="69">
        <v>7.15808</v>
      </c>
      <c r="D80" s="69">
        <v>7.6921999999999997</v>
      </c>
      <c r="E80" s="69" t="s">
        <v>145</v>
      </c>
      <c r="F80" s="69" t="s">
        <v>145</v>
      </c>
      <c r="G80" s="69" t="s">
        <v>145</v>
      </c>
      <c r="H80" s="69" t="s">
        <v>145</v>
      </c>
      <c r="I80" s="69" t="s">
        <v>145</v>
      </c>
      <c r="J80" s="69">
        <v>9.58643</v>
      </c>
      <c r="K80" s="69" t="s">
        <v>145</v>
      </c>
      <c r="L80" s="69" t="s">
        <v>145</v>
      </c>
      <c r="M80" s="69" t="s">
        <v>145</v>
      </c>
      <c r="N80" s="69" t="s">
        <v>145</v>
      </c>
      <c r="O80" s="69" t="s">
        <v>145</v>
      </c>
      <c r="P80" s="69">
        <v>12.78415</v>
      </c>
      <c r="Q80" s="69" t="s">
        <v>145</v>
      </c>
      <c r="R80" s="69" t="s">
        <v>145</v>
      </c>
      <c r="S80" s="69" t="s">
        <v>145</v>
      </c>
      <c r="T80" s="69" t="s">
        <v>145</v>
      </c>
      <c r="U80" s="69" t="s">
        <v>145</v>
      </c>
    </row>
    <row r="81" spans="1:21" ht="12.75" customHeight="1" x14ac:dyDescent="0.25">
      <c r="A81" s="61"/>
      <c r="B81" s="68" t="s">
        <v>133</v>
      </c>
      <c r="C81" s="72">
        <v>21.161930000000002</v>
      </c>
      <c r="D81" s="72" t="s">
        <v>145</v>
      </c>
      <c r="E81" s="72" t="s">
        <v>145</v>
      </c>
      <c r="F81" s="72" t="s">
        <v>145</v>
      </c>
      <c r="G81" s="72" t="s">
        <v>145</v>
      </c>
      <c r="H81" s="72" t="s">
        <v>145</v>
      </c>
      <c r="I81" s="72" t="s">
        <v>145</v>
      </c>
      <c r="J81" s="72">
        <v>27.209820000000001</v>
      </c>
      <c r="K81" s="72" t="s">
        <v>145</v>
      </c>
      <c r="L81" s="72" t="s">
        <v>145</v>
      </c>
      <c r="M81" s="72" t="s">
        <v>145</v>
      </c>
      <c r="N81" s="72" t="s">
        <v>145</v>
      </c>
      <c r="O81" s="72" t="s">
        <v>145</v>
      </c>
      <c r="P81" s="72" t="s">
        <v>145</v>
      </c>
      <c r="Q81" s="72" t="s">
        <v>145</v>
      </c>
      <c r="R81" s="72" t="s">
        <v>145</v>
      </c>
      <c r="S81" s="72" t="s">
        <v>145</v>
      </c>
      <c r="T81" s="72" t="s">
        <v>145</v>
      </c>
      <c r="U81" s="72" t="s">
        <v>145</v>
      </c>
    </row>
    <row r="82" spans="1:21" ht="12.75" customHeight="1" x14ac:dyDescent="0.25">
      <c r="A82" s="61"/>
      <c r="B82" s="68" t="s">
        <v>101</v>
      </c>
      <c r="C82" s="72" t="s">
        <v>145</v>
      </c>
      <c r="D82" s="72">
        <v>1.8218599999999998</v>
      </c>
      <c r="E82" s="72" t="s">
        <v>145</v>
      </c>
      <c r="F82" s="72" t="s">
        <v>145</v>
      </c>
      <c r="G82" s="72" t="s">
        <v>145</v>
      </c>
      <c r="H82" s="72" t="s">
        <v>145</v>
      </c>
      <c r="I82" s="72" t="s">
        <v>145</v>
      </c>
      <c r="J82" s="72" t="s">
        <v>145</v>
      </c>
      <c r="K82" s="72" t="s">
        <v>145</v>
      </c>
      <c r="L82" s="72" t="s">
        <v>145</v>
      </c>
      <c r="M82" s="72" t="s">
        <v>145</v>
      </c>
      <c r="N82" s="72" t="s">
        <v>145</v>
      </c>
      <c r="O82" s="72">
        <v>2.4833099999999999</v>
      </c>
      <c r="P82" s="72" t="s">
        <v>145</v>
      </c>
      <c r="Q82" s="72" t="s">
        <v>145</v>
      </c>
      <c r="R82" s="72" t="s">
        <v>145</v>
      </c>
      <c r="S82" s="72" t="s">
        <v>145</v>
      </c>
      <c r="T82" s="72" t="s">
        <v>145</v>
      </c>
      <c r="U82" s="72" t="s">
        <v>145</v>
      </c>
    </row>
    <row r="83" spans="1:21" ht="12.75" customHeight="1" x14ac:dyDescent="0.25">
      <c r="A83" s="61"/>
      <c r="B83" s="67" t="s">
        <v>102</v>
      </c>
      <c r="C83" s="70" t="s">
        <v>145</v>
      </c>
      <c r="D83" s="70">
        <v>1.2129000000000001</v>
      </c>
      <c r="E83" s="70">
        <v>0.32629000000000002</v>
      </c>
      <c r="F83" s="70">
        <v>0.36512</v>
      </c>
      <c r="G83" s="70">
        <v>0.35438999999999998</v>
      </c>
      <c r="H83" s="70">
        <v>0.22206999999999999</v>
      </c>
      <c r="I83" s="70">
        <v>0.20333000000000001</v>
      </c>
      <c r="J83" s="70">
        <v>0.19900000000000001</v>
      </c>
      <c r="K83" s="70" t="s">
        <v>145</v>
      </c>
      <c r="L83" s="70" t="s">
        <v>145</v>
      </c>
      <c r="M83" s="70" t="s">
        <v>145</v>
      </c>
      <c r="N83" s="70" t="s">
        <v>145</v>
      </c>
      <c r="O83" s="70" t="s">
        <v>145</v>
      </c>
      <c r="P83" s="70" t="s">
        <v>145</v>
      </c>
      <c r="Q83" s="70" t="s">
        <v>145</v>
      </c>
      <c r="R83" s="70" t="s">
        <v>145</v>
      </c>
      <c r="S83" s="70" t="s">
        <v>145</v>
      </c>
      <c r="T83" s="70" t="s">
        <v>145</v>
      </c>
      <c r="U83" s="70" t="s">
        <v>145</v>
      </c>
    </row>
    <row r="84" spans="1:21" ht="12.75" customHeight="1" x14ac:dyDescent="0.25">
      <c r="A84" s="61"/>
      <c r="B84" s="67" t="s">
        <v>51</v>
      </c>
      <c r="C84" s="70">
        <v>2.4599199999999999</v>
      </c>
      <c r="D84" s="70">
        <v>1.6055200000000001</v>
      </c>
      <c r="E84" s="70">
        <v>1.5749300000000002</v>
      </c>
      <c r="F84" s="70">
        <v>1.6399900000000001</v>
      </c>
      <c r="G84" s="70">
        <v>1.7470300000000001</v>
      </c>
      <c r="H84" s="70">
        <v>1.7985</v>
      </c>
      <c r="I84" s="70">
        <v>1.6790499999999999</v>
      </c>
      <c r="J84" s="70">
        <v>1.6672</v>
      </c>
      <c r="K84" s="70">
        <v>1.9961300000000002</v>
      </c>
      <c r="L84" s="70">
        <v>2.12486</v>
      </c>
      <c r="M84" s="70">
        <v>2.01911</v>
      </c>
      <c r="N84" s="70">
        <v>2.06582</v>
      </c>
      <c r="O84" s="70">
        <v>2.1369499999999997</v>
      </c>
      <c r="P84" s="70">
        <v>2.2957700000000001</v>
      </c>
      <c r="Q84" s="70">
        <v>2.4204499999999998</v>
      </c>
      <c r="R84" s="70">
        <v>2.30369</v>
      </c>
      <c r="S84" s="70">
        <v>2.12608</v>
      </c>
      <c r="T84" s="70">
        <v>2.2481</v>
      </c>
      <c r="U84" s="70">
        <v>2.2595999999999998</v>
      </c>
    </row>
    <row r="85" spans="1:21" ht="12.75" customHeight="1" x14ac:dyDescent="0.25">
      <c r="A85" s="61"/>
      <c r="B85" s="73" t="s">
        <v>9</v>
      </c>
      <c r="C85" s="71" t="s">
        <v>145</v>
      </c>
      <c r="D85" s="71">
        <v>1.0031000000000001</v>
      </c>
      <c r="E85" s="71" t="s">
        <v>145</v>
      </c>
      <c r="F85" s="71" t="s">
        <v>145</v>
      </c>
      <c r="G85" s="71" t="s">
        <v>145</v>
      </c>
      <c r="H85" s="71" t="s">
        <v>145</v>
      </c>
      <c r="I85" s="71" t="s">
        <v>145</v>
      </c>
      <c r="J85" s="71" t="s">
        <v>145</v>
      </c>
      <c r="K85" s="71" t="s">
        <v>145</v>
      </c>
      <c r="L85" s="71" t="s">
        <v>145</v>
      </c>
      <c r="M85" s="71" t="s">
        <v>145</v>
      </c>
      <c r="N85" s="71" t="s">
        <v>145</v>
      </c>
      <c r="O85" s="71" t="s">
        <v>145</v>
      </c>
      <c r="P85" s="71" t="s">
        <v>145</v>
      </c>
      <c r="Q85" s="71" t="s">
        <v>145</v>
      </c>
      <c r="R85" s="71" t="s">
        <v>145</v>
      </c>
      <c r="S85" s="71" t="s">
        <v>145</v>
      </c>
      <c r="T85" s="71" t="s">
        <v>145</v>
      </c>
      <c r="U85" s="71" t="s">
        <v>145</v>
      </c>
    </row>
    <row r="86" spans="1:21" ht="12.75" customHeight="1" x14ac:dyDescent="0.25">
      <c r="A86" s="61"/>
      <c r="B86" s="67" t="s">
        <v>103</v>
      </c>
      <c r="C86" s="66" t="s">
        <v>145</v>
      </c>
      <c r="D86" s="70">
        <v>0.52800000000000002</v>
      </c>
      <c r="E86" s="66" t="s">
        <v>145</v>
      </c>
      <c r="F86" s="70" t="s">
        <v>145</v>
      </c>
      <c r="G86" s="66" t="s">
        <v>145</v>
      </c>
      <c r="H86" s="70" t="s">
        <v>145</v>
      </c>
      <c r="I86" s="66" t="s">
        <v>145</v>
      </c>
      <c r="J86" s="70" t="s">
        <v>145</v>
      </c>
      <c r="K86" s="66" t="s">
        <v>145</v>
      </c>
      <c r="L86" s="70" t="s">
        <v>145</v>
      </c>
      <c r="M86" s="66" t="s">
        <v>145</v>
      </c>
      <c r="N86" s="70">
        <v>0.73300999999999994</v>
      </c>
      <c r="O86" s="66" t="s">
        <v>145</v>
      </c>
      <c r="P86" s="70" t="s">
        <v>145</v>
      </c>
      <c r="Q86" s="66" t="s">
        <v>145</v>
      </c>
      <c r="R86" s="70" t="s">
        <v>145</v>
      </c>
      <c r="S86" s="66" t="s">
        <v>145</v>
      </c>
      <c r="T86" s="70" t="s">
        <v>145</v>
      </c>
      <c r="U86" s="66" t="s">
        <v>145</v>
      </c>
    </row>
    <row r="87" spans="1:21" ht="12.75" customHeight="1" x14ac:dyDescent="0.25">
      <c r="A87" s="61"/>
      <c r="B87" s="67" t="s">
        <v>10</v>
      </c>
      <c r="C87" s="70">
        <v>12.75672</v>
      </c>
      <c r="D87" s="70">
        <v>12.19741</v>
      </c>
      <c r="E87" s="70">
        <v>11.99381</v>
      </c>
      <c r="F87" s="70">
        <v>11.98033</v>
      </c>
      <c r="G87" s="70">
        <v>12.554450000000001</v>
      </c>
      <c r="H87" s="70">
        <v>12.70289</v>
      </c>
      <c r="I87" s="70">
        <v>12.939129999999999</v>
      </c>
      <c r="J87" s="70">
        <v>12.842000000000001</v>
      </c>
      <c r="K87" s="70">
        <v>12.962729999999999</v>
      </c>
      <c r="L87" s="70">
        <v>13.155620000000001</v>
      </c>
      <c r="M87" s="70">
        <v>13.341659999999999</v>
      </c>
      <c r="N87" s="70">
        <v>13.691180000000001</v>
      </c>
      <c r="O87" s="70">
        <v>13.704639999999999</v>
      </c>
      <c r="P87" s="70">
        <v>13.883889999999999</v>
      </c>
      <c r="Q87" s="70">
        <v>14.239180000000001</v>
      </c>
      <c r="R87" s="70">
        <v>13.57794</v>
      </c>
      <c r="S87" s="70">
        <v>12.90094</v>
      </c>
      <c r="T87" s="70">
        <v>13.412979999999999</v>
      </c>
      <c r="U87" s="70">
        <v>13.228399999999999</v>
      </c>
    </row>
    <row r="88" spans="1:21" ht="12.75" customHeight="1" x14ac:dyDescent="0.25">
      <c r="A88" s="61"/>
      <c r="B88" s="68" t="s">
        <v>11</v>
      </c>
      <c r="C88" s="69">
        <v>122.17609</v>
      </c>
      <c r="D88" s="69">
        <v>130.68022999999999</v>
      </c>
      <c r="E88" s="69">
        <v>132.55515</v>
      </c>
      <c r="F88" s="69">
        <v>134.4289</v>
      </c>
      <c r="G88" s="69">
        <v>137.05870000000002</v>
      </c>
      <c r="H88" s="69">
        <v>139.2972</v>
      </c>
      <c r="I88" s="69">
        <v>141.61269000000001</v>
      </c>
      <c r="J88" s="69">
        <v>141.19876000000002</v>
      </c>
      <c r="K88" s="69">
        <v>143.98245</v>
      </c>
      <c r="L88" s="69">
        <v>144.88869</v>
      </c>
      <c r="M88" s="69">
        <v>144.35364999999999</v>
      </c>
      <c r="N88" s="69">
        <v>144.84488000000002</v>
      </c>
      <c r="O88" s="69">
        <v>142.49144000000001</v>
      </c>
      <c r="P88" s="69">
        <v>141.72469000000001</v>
      </c>
      <c r="Q88" s="69">
        <v>140.25898000000001</v>
      </c>
      <c r="R88" s="69">
        <v>133.92786999999998</v>
      </c>
      <c r="S88" s="69">
        <v>132.31155999999999</v>
      </c>
      <c r="T88" s="69">
        <v>134.36245000000002</v>
      </c>
      <c r="U88" s="69">
        <v>135.30615</v>
      </c>
    </row>
    <row r="89" spans="1:21" ht="12.75" customHeight="1" x14ac:dyDescent="0.25">
      <c r="A89" s="61"/>
      <c r="B89" s="68" t="s">
        <v>52</v>
      </c>
      <c r="C89" s="69" t="s">
        <v>145</v>
      </c>
      <c r="D89" s="69">
        <v>0.55100000000000005</v>
      </c>
      <c r="E89" s="69" t="s">
        <v>145</v>
      </c>
      <c r="F89" s="69" t="s">
        <v>145</v>
      </c>
      <c r="G89" s="69" t="s">
        <v>145</v>
      </c>
      <c r="H89" s="69" t="s">
        <v>145</v>
      </c>
      <c r="I89" s="69" t="s">
        <v>145</v>
      </c>
      <c r="J89" s="69">
        <v>0.40468999999999999</v>
      </c>
      <c r="K89" s="69" t="s">
        <v>145</v>
      </c>
      <c r="L89" s="69" t="s">
        <v>145</v>
      </c>
      <c r="M89" s="69" t="s">
        <v>145</v>
      </c>
      <c r="N89" s="69" t="s">
        <v>145</v>
      </c>
      <c r="O89" s="69" t="s">
        <v>145</v>
      </c>
      <c r="P89" s="69" t="s">
        <v>145</v>
      </c>
      <c r="Q89" s="69" t="s">
        <v>145</v>
      </c>
      <c r="R89" s="69" t="s">
        <v>145</v>
      </c>
      <c r="S89" s="69" t="s">
        <v>145</v>
      </c>
      <c r="T89" s="69" t="s">
        <v>145</v>
      </c>
      <c r="U89" s="69" t="s">
        <v>145</v>
      </c>
    </row>
    <row r="90" spans="1:21" ht="12.75" customHeight="1" x14ac:dyDescent="0.25">
      <c r="A90" s="61"/>
      <c r="B90" s="68" t="s">
        <v>104</v>
      </c>
      <c r="C90" s="69" t="s">
        <v>145</v>
      </c>
      <c r="D90" s="69" t="s">
        <v>145</v>
      </c>
      <c r="E90" s="69" t="s">
        <v>145</v>
      </c>
      <c r="F90" s="69" t="s">
        <v>145</v>
      </c>
      <c r="G90" s="69" t="s">
        <v>145</v>
      </c>
      <c r="H90" s="69" t="s">
        <v>145</v>
      </c>
      <c r="I90" s="69" t="s">
        <v>145</v>
      </c>
      <c r="J90" s="69">
        <v>9.9819999999999992E-2</v>
      </c>
      <c r="K90" s="69" t="s">
        <v>145</v>
      </c>
      <c r="L90" s="69" t="s">
        <v>145</v>
      </c>
      <c r="M90" s="69" t="s">
        <v>145</v>
      </c>
      <c r="N90" s="69" t="s">
        <v>145</v>
      </c>
      <c r="O90" s="69" t="s">
        <v>145</v>
      </c>
      <c r="P90" s="69" t="s">
        <v>145</v>
      </c>
      <c r="Q90" s="69" t="s">
        <v>145</v>
      </c>
      <c r="R90" s="69" t="s">
        <v>145</v>
      </c>
      <c r="S90" s="69" t="s">
        <v>145</v>
      </c>
      <c r="T90" s="69" t="s">
        <v>145</v>
      </c>
      <c r="U90" s="69" t="s">
        <v>145</v>
      </c>
    </row>
    <row r="91" spans="1:21" ht="12.75" customHeight="1" x14ac:dyDescent="0.25">
      <c r="A91" s="61"/>
      <c r="B91" s="68" t="s">
        <v>12</v>
      </c>
      <c r="C91" s="72" t="s">
        <v>145</v>
      </c>
      <c r="D91" s="72" t="s">
        <v>145</v>
      </c>
      <c r="E91" s="72" t="s">
        <v>145</v>
      </c>
      <c r="F91" s="72" t="s">
        <v>145</v>
      </c>
      <c r="G91" s="72" t="s">
        <v>145</v>
      </c>
      <c r="H91" s="72" t="s">
        <v>145</v>
      </c>
      <c r="I91" s="72" t="s">
        <v>145</v>
      </c>
      <c r="J91" s="72">
        <v>1.12046</v>
      </c>
      <c r="K91" s="72">
        <v>1.1407700000000001</v>
      </c>
      <c r="L91" s="72">
        <v>1.20129</v>
      </c>
      <c r="M91" s="72">
        <v>1.1467700000000001</v>
      </c>
      <c r="N91" s="72">
        <v>1.21119</v>
      </c>
      <c r="O91" s="72">
        <v>1.2215</v>
      </c>
      <c r="P91" s="72">
        <v>1.2857100000000001</v>
      </c>
      <c r="Q91" s="72" t="s">
        <v>145</v>
      </c>
      <c r="R91" s="72" t="s">
        <v>145</v>
      </c>
      <c r="S91" s="72" t="s">
        <v>145</v>
      </c>
      <c r="T91" s="72" t="s">
        <v>145</v>
      </c>
      <c r="U91" s="72" t="s">
        <v>145</v>
      </c>
    </row>
    <row r="92" spans="1:21" ht="12.75" customHeight="1" x14ac:dyDescent="0.25">
      <c r="A92" s="61"/>
      <c r="B92" s="68" t="s">
        <v>13</v>
      </c>
      <c r="C92" s="72">
        <v>164.72707</v>
      </c>
      <c r="D92" s="72">
        <v>174.37272000000002</v>
      </c>
      <c r="E92" s="72">
        <v>178.15037000000001</v>
      </c>
      <c r="F92" s="72">
        <v>178.21912</v>
      </c>
      <c r="G92" s="72">
        <v>178.6927</v>
      </c>
      <c r="H92" s="72">
        <v>181.81067000000002</v>
      </c>
      <c r="I92" s="72">
        <v>187.06210999999999</v>
      </c>
      <c r="J92" s="72">
        <v>183.04248999999999</v>
      </c>
      <c r="K92" s="72">
        <v>179.08111</v>
      </c>
      <c r="L92" s="72">
        <v>176.76355999999998</v>
      </c>
      <c r="M92" s="72">
        <v>170.26235999999997</v>
      </c>
      <c r="N92" s="72">
        <v>169.97834</v>
      </c>
      <c r="O92" s="72">
        <v>161.76147</v>
      </c>
      <c r="P92" s="72">
        <v>157.92539000000002</v>
      </c>
      <c r="Q92" s="72">
        <v>154.68266</v>
      </c>
      <c r="R92" s="72">
        <v>154.56244000000001</v>
      </c>
      <c r="S92" s="72">
        <v>154.13307</v>
      </c>
      <c r="T92" s="72">
        <v>154.96284</v>
      </c>
      <c r="U92" s="72">
        <v>157.02970000000002</v>
      </c>
    </row>
    <row r="93" spans="1:21" ht="12.75" customHeight="1" x14ac:dyDescent="0.25">
      <c r="A93" s="61"/>
      <c r="B93" s="67" t="s">
        <v>164</v>
      </c>
      <c r="C93" s="70">
        <v>1.5478000000000001</v>
      </c>
      <c r="D93" s="70">
        <v>1.7139599999999999</v>
      </c>
      <c r="E93" s="70">
        <v>1.8640000000000001</v>
      </c>
      <c r="F93" s="70">
        <v>2.0311400000000002</v>
      </c>
      <c r="G93" s="70">
        <v>2.0896399999999997</v>
      </c>
      <c r="H93" s="70">
        <v>2.4304299999999999</v>
      </c>
      <c r="I93" s="70">
        <v>2.7653400000000001</v>
      </c>
      <c r="J93" s="70">
        <v>2.5470000000000002</v>
      </c>
      <c r="K93" s="70">
        <v>2.5558100000000001</v>
      </c>
      <c r="L93" s="70">
        <v>1.8187800000000001</v>
      </c>
      <c r="M93" s="70">
        <v>2.6167500000000001</v>
      </c>
      <c r="N93" s="70">
        <v>3.00495</v>
      </c>
      <c r="O93" s="70">
        <v>3.0296699999999999</v>
      </c>
      <c r="P93" s="70">
        <v>3.1201099999999999</v>
      </c>
      <c r="Q93" s="70" t="s">
        <v>145</v>
      </c>
      <c r="R93" s="70" t="s">
        <v>145</v>
      </c>
      <c r="S93" s="70" t="s">
        <v>145</v>
      </c>
      <c r="T93" s="70" t="s">
        <v>145</v>
      </c>
      <c r="U93" s="70" t="s">
        <v>145</v>
      </c>
    </row>
    <row r="94" spans="1:21" ht="12.75" customHeight="1" x14ac:dyDescent="0.25">
      <c r="A94" s="61"/>
      <c r="B94" s="67" t="s">
        <v>14</v>
      </c>
      <c r="C94" s="70">
        <v>14.493450000000001</v>
      </c>
      <c r="D94" s="70">
        <v>16.215700000000002</v>
      </c>
      <c r="E94" s="70">
        <v>16.568369999999998</v>
      </c>
      <c r="F94" s="70">
        <v>17.009520000000002</v>
      </c>
      <c r="G94" s="70">
        <v>17.74521</v>
      </c>
      <c r="H94" s="70">
        <v>19.583389999999998</v>
      </c>
      <c r="I94" s="70">
        <v>19.920819999999999</v>
      </c>
      <c r="J94" s="70">
        <v>18.82686</v>
      </c>
      <c r="K94" s="70">
        <v>19.721900000000002</v>
      </c>
      <c r="L94" s="70">
        <v>20.036960000000001</v>
      </c>
      <c r="M94" s="70">
        <v>21.116970000000002</v>
      </c>
      <c r="N94" s="70">
        <v>21.551299999999998</v>
      </c>
      <c r="O94" s="70">
        <v>21.602270000000001</v>
      </c>
      <c r="P94" s="70">
        <v>22.46658</v>
      </c>
      <c r="Q94" s="70">
        <v>23.195540000000001</v>
      </c>
      <c r="R94" s="70">
        <v>22.214560000000002</v>
      </c>
      <c r="S94" s="70">
        <v>25.06335</v>
      </c>
      <c r="T94" s="70">
        <v>22.272449999999999</v>
      </c>
      <c r="U94" s="70">
        <v>19.803090000000001</v>
      </c>
    </row>
    <row r="95" spans="1:21" ht="12.75" customHeight="1" x14ac:dyDescent="0.25">
      <c r="A95" s="61"/>
      <c r="B95" s="73" t="s">
        <v>134</v>
      </c>
      <c r="C95" s="71" t="s">
        <v>145</v>
      </c>
      <c r="D95" s="71">
        <v>5.1999999999999998E-2</v>
      </c>
      <c r="E95" s="71" t="s">
        <v>145</v>
      </c>
      <c r="F95" s="71" t="s">
        <v>145</v>
      </c>
      <c r="G95" s="71" t="s">
        <v>145</v>
      </c>
      <c r="H95" s="71" t="s">
        <v>145</v>
      </c>
      <c r="I95" s="71" t="s">
        <v>145</v>
      </c>
      <c r="J95" s="71" t="s">
        <v>145</v>
      </c>
      <c r="K95" s="71" t="s">
        <v>145</v>
      </c>
      <c r="L95" s="71" t="s">
        <v>145</v>
      </c>
      <c r="M95" s="71" t="s">
        <v>145</v>
      </c>
      <c r="N95" s="71" t="s">
        <v>145</v>
      </c>
      <c r="O95" s="71" t="s">
        <v>145</v>
      </c>
      <c r="P95" s="71" t="s">
        <v>145</v>
      </c>
      <c r="Q95" s="71" t="s">
        <v>145</v>
      </c>
      <c r="R95" s="71" t="s">
        <v>145</v>
      </c>
      <c r="S95" s="71" t="s">
        <v>145</v>
      </c>
      <c r="T95" s="71" t="s">
        <v>145</v>
      </c>
      <c r="U95" s="71" t="s">
        <v>145</v>
      </c>
    </row>
    <row r="96" spans="1:21" ht="12.75" customHeight="1" x14ac:dyDescent="0.25">
      <c r="A96" s="61"/>
      <c r="B96" s="67" t="s">
        <v>15</v>
      </c>
      <c r="C96" s="66">
        <v>2.1349899999999997</v>
      </c>
      <c r="D96" s="70" t="s">
        <v>145</v>
      </c>
      <c r="E96" s="66" t="s">
        <v>145</v>
      </c>
      <c r="F96" s="70" t="s">
        <v>145</v>
      </c>
      <c r="G96" s="66" t="s">
        <v>145</v>
      </c>
      <c r="H96" s="70" t="s">
        <v>145</v>
      </c>
      <c r="I96" s="66" t="s">
        <v>145</v>
      </c>
      <c r="J96" s="70" t="s">
        <v>145</v>
      </c>
      <c r="K96" s="66" t="s">
        <v>145</v>
      </c>
      <c r="L96" s="70" t="s">
        <v>145</v>
      </c>
      <c r="M96" s="66" t="s">
        <v>145</v>
      </c>
      <c r="N96" s="70" t="s">
        <v>145</v>
      </c>
      <c r="O96" s="66" t="s">
        <v>145</v>
      </c>
      <c r="P96" s="70" t="s">
        <v>145</v>
      </c>
      <c r="Q96" s="66" t="s">
        <v>145</v>
      </c>
      <c r="R96" s="70" t="s">
        <v>145</v>
      </c>
      <c r="S96" s="66" t="s">
        <v>145</v>
      </c>
      <c r="T96" s="70" t="s">
        <v>145</v>
      </c>
      <c r="U96" s="66" t="s">
        <v>145</v>
      </c>
    </row>
    <row r="97" spans="1:21" ht="12.75" customHeight="1" x14ac:dyDescent="0.25">
      <c r="A97" s="61"/>
      <c r="B97" s="67" t="s">
        <v>53</v>
      </c>
      <c r="C97" s="70" t="s">
        <v>145</v>
      </c>
      <c r="D97" s="70">
        <v>0.62517999999999996</v>
      </c>
      <c r="E97" s="70" t="s">
        <v>145</v>
      </c>
      <c r="F97" s="70" t="s">
        <v>145</v>
      </c>
      <c r="G97" s="70" t="s">
        <v>145</v>
      </c>
      <c r="H97" s="70" t="s">
        <v>145</v>
      </c>
      <c r="I97" s="70" t="s">
        <v>145</v>
      </c>
      <c r="J97" s="70" t="s">
        <v>145</v>
      </c>
      <c r="K97" s="70" t="s">
        <v>145</v>
      </c>
      <c r="L97" s="70" t="s">
        <v>145</v>
      </c>
      <c r="M97" s="70" t="s">
        <v>145</v>
      </c>
      <c r="N97" s="70" t="s">
        <v>145</v>
      </c>
      <c r="O97" s="70" t="s">
        <v>145</v>
      </c>
      <c r="P97" s="70" t="s">
        <v>145</v>
      </c>
      <c r="Q97" s="70" t="s">
        <v>145</v>
      </c>
      <c r="R97" s="70" t="s">
        <v>145</v>
      </c>
      <c r="S97" s="70" t="s">
        <v>145</v>
      </c>
      <c r="T97" s="70" t="s">
        <v>145</v>
      </c>
      <c r="U97" s="70" t="s">
        <v>145</v>
      </c>
    </row>
    <row r="98" spans="1:21" ht="12.75" customHeight="1" x14ac:dyDescent="0.25">
      <c r="A98" s="61"/>
      <c r="B98" s="68" t="s">
        <v>105</v>
      </c>
      <c r="C98" s="69" t="s">
        <v>145</v>
      </c>
      <c r="D98" s="69">
        <v>4.1999999999999996E-4</v>
      </c>
      <c r="E98" s="69" t="s">
        <v>145</v>
      </c>
      <c r="F98" s="69" t="s">
        <v>145</v>
      </c>
      <c r="G98" s="69" t="s">
        <v>145</v>
      </c>
      <c r="H98" s="69" t="s">
        <v>145</v>
      </c>
      <c r="I98" s="69" t="s">
        <v>145</v>
      </c>
      <c r="J98" s="69" t="s">
        <v>145</v>
      </c>
      <c r="K98" s="69" t="s">
        <v>145</v>
      </c>
      <c r="L98" s="69" t="s">
        <v>145</v>
      </c>
      <c r="M98" s="69" t="s">
        <v>145</v>
      </c>
      <c r="N98" s="69" t="s">
        <v>145</v>
      </c>
      <c r="O98" s="69" t="s">
        <v>145</v>
      </c>
      <c r="P98" s="69" t="s">
        <v>145</v>
      </c>
      <c r="Q98" s="69" t="s">
        <v>145</v>
      </c>
      <c r="R98" s="69" t="s">
        <v>145</v>
      </c>
      <c r="S98" s="69" t="s">
        <v>145</v>
      </c>
      <c r="T98" s="69" t="s">
        <v>145</v>
      </c>
      <c r="U98" s="69" t="s">
        <v>145</v>
      </c>
    </row>
    <row r="99" spans="1:21" ht="12.75" customHeight="1" x14ac:dyDescent="0.25">
      <c r="A99" s="61"/>
      <c r="B99" s="68" t="s">
        <v>106</v>
      </c>
      <c r="C99" s="69">
        <v>0.21</v>
      </c>
      <c r="D99" s="69">
        <v>0.21</v>
      </c>
      <c r="E99" s="69">
        <v>0.215</v>
      </c>
      <c r="F99" s="69">
        <v>0.26700000000000002</v>
      </c>
      <c r="G99" s="69">
        <v>0.27500000000000002</v>
      </c>
      <c r="H99" s="69">
        <v>0.31</v>
      </c>
      <c r="I99" s="69">
        <v>0.32300000000000001</v>
      </c>
      <c r="J99" s="69">
        <v>0.33500000000000002</v>
      </c>
      <c r="K99" s="69">
        <v>0.32600000000000001</v>
      </c>
      <c r="L99" s="69">
        <v>0.314</v>
      </c>
      <c r="M99" s="69">
        <v>0.314</v>
      </c>
      <c r="N99" s="69">
        <v>0.314</v>
      </c>
      <c r="O99" s="69" t="s">
        <v>145</v>
      </c>
      <c r="P99" s="69" t="s">
        <v>145</v>
      </c>
      <c r="Q99" s="69" t="s">
        <v>145</v>
      </c>
      <c r="R99" s="69" t="s">
        <v>145</v>
      </c>
      <c r="S99" s="69" t="s">
        <v>145</v>
      </c>
      <c r="T99" s="69" t="s">
        <v>145</v>
      </c>
      <c r="U99" s="69" t="s">
        <v>145</v>
      </c>
    </row>
    <row r="100" spans="1:21" ht="13.5" customHeight="1" x14ac:dyDescent="0.25">
      <c r="A100" s="61"/>
      <c r="B100" s="68" t="s">
        <v>54</v>
      </c>
      <c r="C100" s="69" t="s">
        <v>145</v>
      </c>
      <c r="D100" s="69">
        <v>0.11545</v>
      </c>
      <c r="E100" s="69">
        <v>0.54013999999999995</v>
      </c>
      <c r="F100" s="69">
        <v>0.53227999999999998</v>
      </c>
      <c r="G100" s="69">
        <v>0.64078000000000002</v>
      </c>
      <c r="H100" s="69">
        <v>0.63319000000000003</v>
      </c>
      <c r="I100" s="69">
        <v>0.82101000000000002</v>
      </c>
      <c r="J100" s="69">
        <v>0.74987000000000004</v>
      </c>
      <c r="K100" s="69" t="s">
        <v>145</v>
      </c>
      <c r="L100" s="69" t="s">
        <v>145</v>
      </c>
      <c r="M100" s="69" t="s">
        <v>145</v>
      </c>
      <c r="N100" s="69" t="s">
        <v>145</v>
      </c>
      <c r="O100" s="69" t="s">
        <v>145</v>
      </c>
      <c r="P100" s="69" t="s">
        <v>145</v>
      </c>
      <c r="Q100" s="69" t="s">
        <v>145</v>
      </c>
      <c r="R100" s="69" t="s">
        <v>145</v>
      </c>
      <c r="S100" s="69" t="s">
        <v>145</v>
      </c>
      <c r="T100" s="69" t="s">
        <v>145</v>
      </c>
      <c r="U100" s="69" t="s">
        <v>145</v>
      </c>
    </row>
    <row r="101" spans="1:21" ht="12.75" customHeight="1" x14ac:dyDescent="0.25">
      <c r="A101" s="61"/>
      <c r="B101" s="68" t="s">
        <v>55</v>
      </c>
      <c r="C101" s="72" t="s">
        <v>145</v>
      </c>
      <c r="D101" s="72" t="s">
        <v>145</v>
      </c>
      <c r="E101" s="72">
        <v>2.26938</v>
      </c>
      <c r="F101" s="72" t="s">
        <v>145</v>
      </c>
      <c r="G101" s="72" t="s">
        <v>145</v>
      </c>
      <c r="H101" s="72" t="s">
        <v>145</v>
      </c>
      <c r="I101" s="72" t="s">
        <v>145</v>
      </c>
      <c r="J101" s="72">
        <v>2.2730000000000001</v>
      </c>
      <c r="K101" s="72" t="s">
        <v>145</v>
      </c>
      <c r="L101" s="72" t="s">
        <v>145</v>
      </c>
      <c r="M101" s="72" t="s">
        <v>145</v>
      </c>
      <c r="N101" s="72" t="s">
        <v>145</v>
      </c>
      <c r="O101" s="72" t="s">
        <v>145</v>
      </c>
      <c r="P101" s="72" t="s">
        <v>145</v>
      </c>
      <c r="Q101" s="72" t="s">
        <v>145</v>
      </c>
      <c r="R101" s="72" t="s">
        <v>145</v>
      </c>
      <c r="S101" s="72" t="s">
        <v>145</v>
      </c>
      <c r="T101" s="72" t="s">
        <v>145</v>
      </c>
      <c r="U101" s="72" t="s">
        <v>145</v>
      </c>
    </row>
    <row r="102" spans="1:21" ht="12.75" customHeight="1" x14ac:dyDescent="0.25">
      <c r="A102" s="61"/>
      <c r="B102" s="68" t="s">
        <v>56</v>
      </c>
      <c r="C102" s="72">
        <v>8.5204000000000004</v>
      </c>
      <c r="D102" s="72">
        <v>7.0541</v>
      </c>
      <c r="E102" s="72">
        <v>7.26335</v>
      </c>
      <c r="F102" s="72">
        <v>7.2644299999999999</v>
      </c>
      <c r="G102" s="72">
        <v>7.70411</v>
      </c>
      <c r="H102" s="72">
        <v>8.60351</v>
      </c>
      <c r="I102" s="72">
        <v>9.1494400000000002</v>
      </c>
      <c r="J102" s="72">
        <v>9.1083700000000007</v>
      </c>
      <c r="K102" s="72">
        <v>9.5759799999999995</v>
      </c>
      <c r="L102" s="72">
        <v>10.20158</v>
      </c>
      <c r="M102" s="72">
        <v>10.69936</v>
      </c>
      <c r="N102" s="72">
        <v>11.185219999999999</v>
      </c>
      <c r="O102" s="72">
        <v>11.882530000000001</v>
      </c>
      <c r="P102" s="72">
        <v>12.71916</v>
      </c>
      <c r="Q102" s="72">
        <v>13.091559999999999</v>
      </c>
      <c r="R102" s="72">
        <v>12.987069999999999</v>
      </c>
      <c r="S102" s="72">
        <v>12.88931</v>
      </c>
      <c r="T102" s="72">
        <v>11.72608</v>
      </c>
      <c r="U102" s="72">
        <v>11.39409</v>
      </c>
    </row>
    <row r="103" spans="1:21" ht="12.75" customHeight="1" x14ac:dyDescent="0.25">
      <c r="A103" s="61"/>
      <c r="B103" s="67" t="s">
        <v>16</v>
      </c>
      <c r="C103" s="70">
        <v>0.62076999999999993</v>
      </c>
      <c r="D103" s="70">
        <v>0.64675000000000005</v>
      </c>
      <c r="E103" s="70">
        <v>0.62842999999999993</v>
      </c>
      <c r="F103" s="70">
        <v>0.61929000000000001</v>
      </c>
      <c r="G103" s="70">
        <v>0.63736000000000004</v>
      </c>
      <c r="H103" s="70">
        <v>0.64112999999999998</v>
      </c>
      <c r="I103" s="70">
        <v>0.67183999999999999</v>
      </c>
      <c r="J103" s="70">
        <v>0.67376999999999998</v>
      </c>
      <c r="K103" s="70">
        <v>0.68479000000000001</v>
      </c>
      <c r="L103" s="70">
        <v>0.68879999999999997</v>
      </c>
      <c r="M103" s="70">
        <v>0.78442999999999996</v>
      </c>
      <c r="N103" s="70">
        <v>0.83792999999999995</v>
      </c>
      <c r="O103" s="70">
        <v>0.84892999999999996</v>
      </c>
      <c r="P103" s="70">
        <v>0.99336999999999998</v>
      </c>
      <c r="Q103" s="70">
        <v>1.0283</v>
      </c>
      <c r="R103" s="70">
        <v>0.97286000000000006</v>
      </c>
      <c r="S103" s="70">
        <v>0.94584000000000001</v>
      </c>
      <c r="T103" s="70">
        <v>0.90034000000000003</v>
      </c>
      <c r="U103" s="70">
        <v>0.86369000000000007</v>
      </c>
    </row>
    <row r="104" spans="1:21" ht="12.75" customHeight="1" x14ac:dyDescent="0.25">
      <c r="A104" s="61"/>
      <c r="B104" s="67" t="s">
        <v>135</v>
      </c>
      <c r="C104" s="70" t="s">
        <v>145</v>
      </c>
      <c r="D104" s="70">
        <v>80.286000000000001</v>
      </c>
      <c r="E104" s="70" t="s">
        <v>145</v>
      </c>
      <c r="F104" s="70" t="s">
        <v>145</v>
      </c>
      <c r="G104" s="70" t="s">
        <v>145</v>
      </c>
      <c r="H104" s="70" t="s">
        <v>145</v>
      </c>
      <c r="I104" s="70" t="s">
        <v>145</v>
      </c>
      <c r="J104" s="70">
        <v>98.104529999999997</v>
      </c>
      <c r="K104" s="70" t="s">
        <v>145</v>
      </c>
      <c r="L104" s="70" t="s">
        <v>145</v>
      </c>
      <c r="M104" s="70" t="s">
        <v>145</v>
      </c>
      <c r="N104" s="70" t="s">
        <v>145</v>
      </c>
      <c r="O104" s="70" t="s">
        <v>145</v>
      </c>
      <c r="P104" s="70" t="s">
        <v>145</v>
      </c>
      <c r="Q104" s="70" t="s">
        <v>145</v>
      </c>
      <c r="R104" s="70" t="s">
        <v>145</v>
      </c>
      <c r="S104" s="70" t="s">
        <v>145</v>
      </c>
      <c r="T104" s="70" t="s">
        <v>145</v>
      </c>
      <c r="U104" s="70" t="s">
        <v>145</v>
      </c>
    </row>
    <row r="105" spans="1:21" ht="12.75" customHeight="1" x14ac:dyDescent="0.25">
      <c r="A105" s="61"/>
      <c r="B105" s="73" t="s">
        <v>107</v>
      </c>
      <c r="C105" s="71">
        <v>34.808639999999997</v>
      </c>
      <c r="D105" s="71">
        <v>47.340849999999996</v>
      </c>
      <c r="E105" s="71" t="s">
        <v>145</v>
      </c>
      <c r="F105" s="71" t="s">
        <v>145</v>
      </c>
      <c r="G105" s="71" t="s">
        <v>145</v>
      </c>
      <c r="H105" s="71" t="s">
        <v>145</v>
      </c>
      <c r="I105" s="71" t="s">
        <v>145</v>
      </c>
      <c r="J105" s="71">
        <v>56.820749999999997</v>
      </c>
      <c r="K105" s="71" t="s">
        <v>145</v>
      </c>
      <c r="L105" s="71" t="s">
        <v>145</v>
      </c>
      <c r="M105" s="71" t="s">
        <v>145</v>
      </c>
      <c r="N105" s="71" t="s">
        <v>145</v>
      </c>
      <c r="O105" s="71" t="s">
        <v>145</v>
      </c>
      <c r="P105" s="71" t="s">
        <v>145</v>
      </c>
      <c r="Q105" s="71" t="s">
        <v>145</v>
      </c>
      <c r="R105" s="71" t="s">
        <v>145</v>
      </c>
      <c r="S105" s="71" t="s">
        <v>145</v>
      </c>
      <c r="T105" s="71" t="s">
        <v>145</v>
      </c>
      <c r="U105" s="71" t="s">
        <v>145</v>
      </c>
    </row>
    <row r="106" spans="1:21" ht="22.95" customHeight="1" x14ac:dyDescent="0.25">
      <c r="A106" s="61"/>
      <c r="B106" s="67" t="s">
        <v>57</v>
      </c>
      <c r="C106" s="66" t="s">
        <v>145</v>
      </c>
      <c r="D106" s="70">
        <v>60.606230000000004</v>
      </c>
      <c r="E106" s="66" t="s">
        <v>145</v>
      </c>
      <c r="F106" s="70" t="s">
        <v>145</v>
      </c>
      <c r="G106" s="66" t="s">
        <v>145</v>
      </c>
      <c r="H106" s="70" t="s">
        <v>145</v>
      </c>
      <c r="I106" s="66" t="s">
        <v>145</v>
      </c>
      <c r="J106" s="70">
        <v>76.00515</v>
      </c>
      <c r="K106" s="66" t="s">
        <v>145</v>
      </c>
      <c r="L106" s="70" t="s">
        <v>145</v>
      </c>
      <c r="M106" s="66" t="s">
        <v>145</v>
      </c>
      <c r="N106" s="70" t="s">
        <v>145</v>
      </c>
      <c r="O106" s="66" t="s">
        <v>145</v>
      </c>
      <c r="P106" s="70" t="s">
        <v>145</v>
      </c>
      <c r="Q106" s="66" t="s">
        <v>145</v>
      </c>
      <c r="R106" s="70" t="s">
        <v>145</v>
      </c>
      <c r="S106" s="66" t="s">
        <v>145</v>
      </c>
      <c r="T106" s="70" t="s">
        <v>145</v>
      </c>
      <c r="U106" s="66" t="s">
        <v>145</v>
      </c>
    </row>
    <row r="107" spans="1:21" ht="12.75" customHeight="1" x14ac:dyDescent="0.25">
      <c r="A107" s="61"/>
      <c r="B107" s="67" t="s">
        <v>17</v>
      </c>
      <c r="C107" s="70">
        <v>5.1214499999999994</v>
      </c>
      <c r="D107" s="70">
        <v>5.9571999999999994</v>
      </c>
      <c r="E107" s="70">
        <v>6.2389700000000001</v>
      </c>
      <c r="F107" s="70">
        <v>7.2751000000000001</v>
      </c>
      <c r="G107" s="70">
        <v>7.6804399999999999</v>
      </c>
      <c r="H107" s="70">
        <v>9.08188</v>
      </c>
      <c r="I107" s="70">
        <v>9.7293500000000002</v>
      </c>
      <c r="J107" s="70">
        <v>10.77172</v>
      </c>
      <c r="K107" s="70">
        <v>11.299910000000001</v>
      </c>
      <c r="L107" s="70">
        <v>11.49653</v>
      </c>
      <c r="M107" s="70">
        <v>11.703049999999999</v>
      </c>
      <c r="N107" s="70">
        <v>12.425379999999999</v>
      </c>
      <c r="O107" s="70">
        <v>13.11693</v>
      </c>
      <c r="P107" s="70">
        <v>13.901110000000001</v>
      </c>
      <c r="Q107" s="70">
        <v>14.490860000000001</v>
      </c>
      <c r="R107" s="70">
        <v>13.74751</v>
      </c>
      <c r="S107" s="70">
        <v>12.52745</v>
      </c>
      <c r="T107" s="70">
        <v>11.6053</v>
      </c>
      <c r="U107" s="70">
        <v>11.292870000000001</v>
      </c>
    </row>
    <row r="108" spans="1:21" ht="13.5" customHeight="1" x14ac:dyDescent="0.25">
      <c r="A108" s="61"/>
      <c r="B108" s="68" t="s">
        <v>108</v>
      </c>
      <c r="C108" s="69" t="s">
        <v>145</v>
      </c>
      <c r="D108" s="69" t="s">
        <v>145</v>
      </c>
      <c r="E108" s="69" t="s">
        <v>145</v>
      </c>
      <c r="F108" s="69">
        <v>11.11237</v>
      </c>
      <c r="G108" s="69" t="s">
        <v>145</v>
      </c>
      <c r="H108" s="69" t="s">
        <v>145</v>
      </c>
      <c r="I108" s="69" t="s">
        <v>145</v>
      </c>
      <c r="J108" s="69">
        <v>14.10872</v>
      </c>
      <c r="K108" s="69" t="s">
        <v>145</v>
      </c>
      <c r="L108" s="69" t="s">
        <v>145</v>
      </c>
      <c r="M108" s="69">
        <v>14.7189</v>
      </c>
      <c r="N108" s="69">
        <v>14.41198</v>
      </c>
      <c r="O108" s="69">
        <v>14.20792</v>
      </c>
      <c r="P108" s="69">
        <v>14.643219999999999</v>
      </c>
      <c r="Q108" s="69">
        <v>15.2965</v>
      </c>
      <c r="R108" s="69">
        <v>15.44666</v>
      </c>
      <c r="S108" s="69">
        <v>15.72456</v>
      </c>
      <c r="T108" s="69">
        <v>16.367329999999999</v>
      </c>
      <c r="U108" s="69" t="s">
        <v>145</v>
      </c>
    </row>
    <row r="109" spans="1:21" ht="12.75" customHeight="1" x14ac:dyDescent="0.25">
      <c r="A109" s="61"/>
      <c r="B109" s="68" t="s">
        <v>18</v>
      </c>
      <c r="C109" s="69">
        <v>103.08513000000001</v>
      </c>
      <c r="D109" s="69">
        <v>111.57167999999999</v>
      </c>
      <c r="E109" s="69">
        <v>114.1027</v>
      </c>
      <c r="F109" s="69">
        <v>115.69324</v>
      </c>
      <c r="G109" s="69">
        <v>117.63642</v>
      </c>
      <c r="H109" s="69">
        <v>121.64324000000001</v>
      </c>
      <c r="I109" s="69">
        <v>123.37891999999999</v>
      </c>
      <c r="J109" s="69">
        <v>122.44342999999999</v>
      </c>
      <c r="K109" s="69">
        <v>124.47803</v>
      </c>
      <c r="L109" s="69">
        <v>126.38399000000001</v>
      </c>
      <c r="M109" s="69">
        <v>127.22712</v>
      </c>
      <c r="N109" s="69">
        <v>129.14035000000001</v>
      </c>
      <c r="O109" s="69">
        <v>127.44124000000001</v>
      </c>
      <c r="P109" s="69">
        <v>128.73201</v>
      </c>
      <c r="Q109" s="69">
        <v>128.73328000000001</v>
      </c>
      <c r="R109" s="69">
        <v>123.50725</v>
      </c>
      <c r="S109" s="69">
        <v>119.01191</v>
      </c>
      <c r="T109" s="69">
        <v>118.43532</v>
      </c>
      <c r="U109" s="69">
        <v>117.41815</v>
      </c>
    </row>
    <row r="110" spans="1:21" ht="12.75" customHeight="1" x14ac:dyDescent="0.25">
      <c r="A110" s="61"/>
      <c r="B110" s="68" t="s">
        <v>58</v>
      </c>
      <c r="C110" s="69" t="s">
        <v>145</v>
      </c>
      <c r="D110" s="69">
        <v>1.2686900000000001</v>
      </c>
      <c r="E110" s="69" t="s">
        <v>145</v>
      </c>
      <c r="F110" s="69" t="s">
        <v>145</v>
      </c>
      <c r="G110" s="69" t="s">
        <v>145</v>
      </c>
      <c r="H110" s="69" t="s">
        <v>145</v>
      </c>
      <c r="I110" s="69" t="s">
        <v>145</v>
      </c>
      <c r="J110" s="69" t="s">
        <v>145</v>
      </c>
      <c r="K110" s="69" t="s">
        <v>145</v>
      </c>
      <c r="L110" s="69" t="s">
        <v>145</v>
      </c>
      <c r="M110" s="69" t="s">
        <v>145</v>
      </c>
      <c r="N110" s="69" t="s">
        <v>145</v>
      </c>
      <c r="O110" s="69" t="s">
        <v>145</v>
      </c>
      <c r="P110" s="69" t="s">
        <v>145</v>
      </c>
      <c r="Q110" s="69" t="s">
        <v>145</v>
      </c>
      <c r="R110" s="69" t="s">
        <v>145</v>
      </c>
      <c r="S110" s="69" t="s">
        <v>145</v>
      </c>
      <c r="T110" s="69" t="s">
        <v>145</v>
      </c>
      <c r="U110" s="69" t="s">
        <v>145</v>
      </c>
    </row>
    <row r="111" spans="1:21" ht="12.75" customHeight="1" x14ac:dyDescent="0.25">
      <c r="A111" s="61"/>
      <c r="B111" s="68" t="s">
        <v>19</v>
      </c>
      <c r="C111" s="72">
        <v>215.56936999999999</v>
      </c>
      <c r="D111" s="72">
        <v>248.50148000000002</v>
      </c>
      <c r="E111" s="72">
        <v>256.13795999999996</v>
      </c>
      <c r="F111" s="72">
        <v>261.81835999999998</v>
      </c>
      <c r="G111" s="72">
        <v>263.85415999999998</v>
      </c>
      <c r="H111" s="72">
        <v>262.86917999999997</v>
      </c>
      <c r="I111" s="72">
        <v>265.03052000000002</v>
      </c>
      <c r="J111" s="72">
        <v>264.00484999999998</v>
      </c>
      <c r="K111" s="72">
        <v>265.89484000000004</v>
      </c>
      <c r="L111" s="72">
        <v>260.01333999999997</v>
      </c>
      <c r="M111" s="72">
        <v>257.22843999999998</v>
      </c>
      <c r="N111" s="72">
        <v>256.38038</v>
      </c>
      <c r="O111" s="72">
        <v>250.74089000000001</v>
      </c>
      <c r="P111" s="72">
        <v>247.18893</v>
      </c>
      <c r="Q111" s="72">
        <v>241.24881999999999</v>
      </c>
      <c r="R111" s="72">
        <v>231.35944000000001</v>
      </c>
      <c r="S111" s="72">
        <v>225.87174999999999</v>
      </c>
      <c r="T111" s="72">
        <v>228.16550000000001</v>
      </c>
      <c r="U111" s="72">
        <v>224.08395000000002</v>
      </c>
    </row>
    <row r="112" spans="1:21" ht="12.75" customHeight="1" x14ac:dyDescent="0.25">
      <c r="A112" s="61"/>
      <c r="B112" s="68" t="s">
        <v>109</v>
      </c>
      <c r="C112" s="72" t="s">
        <v>145</v>
      </c>
      <c r="D112" s="72">
        <v>2.84985</v>
      </c>
      <c r="E112" s="72" t="s">
        <v>145</v>
      </c>
      <c r="F112" s="72" t="s">
        <v>145</v>
      </c>
      <c r="G112" s="72" t="s">
        <v>145</v>
      </c>
      <c r="H112" s="72" t="s">
        <v>145</v>
      </c>
      <c r="I112" s="72" t="s">
        <v>145</v>
      </c>
      <c r="J112" s="72">
        <v>3.62351</v>
      </c>
      <c r="K112" s="72" t="s">
        <v>145</v>
      </c>
      <c r="L112" s="72" t="s">
        <v>145</v>
      </c>
      <c r="M112" s="72" t="s">
        <v>145</v>
      </c>
      <c r="N112" s="72" t="s">
        <v>145</v>
      </c>
      <c r="O112" s="72" t="s">
        <v>145</v>
      </c>
      <c r="P112" s="72">
        <v>4.7270000000000003</v>
      </c>
      <c r="Q112" s="72" t="s">
        <v>145</v>
      </c>
      <c r="R112" s="72" t="s">
        <v>145</v>
      </c>
      <c r="S112" s="72" t="s">
        <v>145</v>
      </c>
      <c r="T112" s="72" t="s">
        <v>145</v>
      </c>
      <c r="U112" s="72" t="s">
        <v>145</v>
      </c>
    </row>
    <row r="113" spans="1:21" ht="12.75" customHeight="1" x14ac:dyDescent="0.25">
      <c r="A113" s="61"/>
      <c r="B113" s="67" t="s">
        <v>136</v>
      </c>
      <c r="C113" s="70">
        <v>22.651499999999999</v>
      </c>
      <c r="D113" s="70">
        <v>10.649379999999999</v>
      </c>
      <c r="E113" s="70">
        <v>9.0333600000000001</v>
      </c>
      <c r="F113" s="70">
        <v>7.4585299999999997</v>
      </c>
      <c r="G113" s="70">
        <v>6.8969899999999997</v>
      </c>
      <c r="H113" s="70">
        <v>6.5627899999999997</v>
      </c>
      <c r="I113" s="70">
        <v>5.8720600000000003</v>
      </c>
      <c r="J113" s="70">
        <v>9.199819999999999</v>
      </c>
      <c r="K113" s="70">
        <v>10.419049999999999</v>
      </c>
      <c r="L113" s="70">
        <v>12.607899999999999</v>
      </c>
      <c r="M113" s="70">
        <v>13.87358</v>
      </c>
      <c r="N113" s="70">
        <v>11.52248</v>
      </c>
      <c r="O113" s="70">
        <v>13.267569999999999</v>
      </c>
      <c r="P113" s="70">
        <v>17.784209999999998</v>
      </c>
      <c r="Q113" s="70">
        <v>20.440999999999999</v>
      </c>
      <c r="R113" s="70">
        <v>22.101410000000001</v>
      </c>
      <c r="S113" s="70">
        <v>20.537410000000001</v>
      </c>
      <c r="T113" s="70">
        <v>19.970359999999999</v>
      </c>
      <c r="U113" s="70">
        <v>20.065110000000001</v>
      </c>
    </row>
    <row r="114" spans="1:21" ht="12.75" customHeight="1" x14ac:dyDescent="0.25">
      <c r="A114" s="61"/>
      <c r="B114" s="67" t="s">
        <v>165</v>
      </c>
      <c r="C114" s="70" t="s">
        <v>145</v>
      </c>
      <c r="D114" s="70">
        <v>5.3933800000000005</v>
      </c>
      <c r="E114" s="70" t="s">
        <v>145</v>
      </c>
      <c r="F114" s="70" t="s">
        <v>145</v>
      </c>
      <c r="G114" s="70" t="s">
        <v>145</v>
      </c>
      <c r="H114" s="70" t="s">
        <v>145</v>
      </c>
      <c r="I114" s="70" t="s">
        <v>145</v>
      </c>
      <c r="J114" s="70" t="s">
        <v>145</v>
      </c>
      <c r="K114" s="70" t="s">
        <v>145</v>
      </c>
      <c r="L114" s="70" t="s">
        <v>145</v>
      </c>
      <c r="M114" s="70" t="s">
        <v>145</v>
      </c>
      <c r="N114" s="70" t="s">
        <v>145</v>
      </c>
      <c r="O114" s="70" t="s">
        <v>145</v>
      </c>
      <c r="P114" s="70" t="s">
        <v>145</v>
      </c>
      <c r="Q114" s="70" t="s">
        <v>145</v>
      </c>
      <c r="R114" s="70" t="s">
        <v>145</v>
      </c>
      <c r="S114" s="70" t="s">
        <v>145</v>
      </c>
      <c r="T114" s="70" t="s">
        <v>145</v>
      </c>
      <c r="U114" s="70" t="s">
        <v>145</v>
      </c>
    </row>
    <row r="115" spans="1:21" ht="12.75" customHeight="1" x14ac:dyDescent="0.25">
      <c r="A115" s="61"/>
      <c r="B115" s="73" t="s">
        <v>20</v>
      </c>
      <c r="C115" s="71">
        <v>5.0529799999999998</v>
      </c>
      <c r="D115" s="71">
        <v>1.3425400000000001</v>
      </c>
      <c r="E115" s="71">
        <v>1.1148399999999998</v>
      </c>
      <c r="F115" s="71">
        <v>1.5627599999999999</v>
      </c>
      <c r="G115" s="71">
        <v>1.8005499999999999</v>
      </c>
      <c r="H115" s="71">
        <v>1.5627599999999999</v>
      </c>
      <c r="I115" s="71">
        <v>1.91093</v>
      </c>
      <c r="J115" s="71">
        <v>2.0193699999999999</v>
      </c>
      <c r="K115" s="71">
        <v>2.0840399999999999</v>
      </c>
      <c r="L115" s="71">
        <v>2.05505</v>
      </c>
      <c r="M115" s="71">
        <v>2.0765500000000001</v>
      </c>
      <c r="N115" s="71">
        <v>2.3289</v>
      </c>
      <c r="O115" s="71">
        <v>2.4875599999999998</v>
      </c>
      <c r="P115" s="71" t="s">
        <v>145</v>
      </c>
      <c r="Q115" s="71" t="s">
        <v>145</v>
      </c>
      <c r="R115" s="71" t="s">
        <v>145</v>
      </c>
      <c r="S115" s="71" t="s">
        <v>145</v>
      </c>
      <c r="T115" s="71" t="s">
        <v>145</v>
      </c>
      <c r="U115" s="71" t="s">
        <v>145</v>
      </c>
    </row>
    <row r="116" spans="1:21" ht="22.95" customHeight="1" x14ac:dyDescent="0.25">
      <c r="A116" s="61"/>
      <c r="B116" s="67" t="s">
        <v>166</v>
      </c>
      <c r="C116" s="66" t="s">
        <v>145</v>
      </c>
      <c r="D116" s="70" t="s">
        <v>145</v>
      </c>
      <c r="E116" s="66" t="s">
        <v>145</v>
      </c>
      <c r="F116" s="70" t="s">
        <v>145</v>
      </c>
      <c r="G116" s="66" t="s">
        <v>145</v>
      </c>
      <c r="H116" s="70" t="s">
        <v>145</v>
      </c>
      <c r="I116" s="66" t="s">
        <v>145</v>
      </c>
      <c r="J116" s="70">
        <v>0.44661000000000001</v>
      </c>
      <c r="K116" s="66" t="s">
        <v>145</v>
      </c>
      <c r="L116" s="70" t="s">
        <v>145</v>
      </c>
      <c r="M116" s="66" t="s">
        <v>145</v>
      </c>
      <c r="N116" s="70" t="s">
        <v>145</v>
      </c>
      <c r="O116" s="66" t="s">
        <v>145</v>
      </c>
      <c r="P116" s="70" t="s">
        <v>145</v>
      </c>
      <c r="Q116" s="66" t="s">
        <v>145</v>
      </c>
      <c r="R116" s="70" t="s">
        <v>145</v>
      </c>
      <c r="S116" s="66" t="s">
        <v>145</v>
      </c>
      <c r="T116" s="70" t="s">
        <v>145</v>
      </c>
      <c r="U116" s="66" t="s">
        <v>145</v>
      </c>
    </row>
    <row r="117" spans="1:21" ht="12.75" customHeight="1" x14ac:dyDescent="0.25">
      <c r="A117" s="61"/>
      <c r="B117" s="67" t="s">
        <v>21</v>
      </c>
      <c r="C117" s="70">
        <v>2.9990399999999999</v>
      </c>
      <c r="D117" s="70">
        <v>2.1747399999999999</v>
      </c>
      <c r="E117" s="70">
        <v>2.0728599999999999</v>
      </c>
      <c r="F117" s="70">
        <v>2.0386800000000003</v>
      </c>
      <c r="G117" s="70">
        <v>2.0318000000000001</v>
      </c>
      <c r="H117" s="70">
        <v>2.0049800000000002</v>
      </c>
      <c r="I117" s="70">
        <v>1.9548800000000002</v>
      </c>
      <c r="J117" s="70">
        <v>2.1682399999999999</v>
      </c>
      <c r="K117" s="70">
        <v>2.5638200000000002</v>
      </c>
      <c r="L117" s="70">
        <v>2.6445400000000001</v>
      </c>
      <c r="M117" s="70">
        <v>2.7939699999999998</v>
      </c>
      <c r="N117" s="70">
        <v>2.9349000000000003</v>
      </c>
      <c r="O117" s="70">
        <v>3.0602499999999999</v>
      </c>
      <c r="P117" s="70">
        <v>3.3650799999999998</v>
      </c>
      <c r="Q117" s="70">
        <v>3.8054800000000002</v>
      </c>
      <c r="R117" s="70">
        <v>3.5939299999999998</v>
      </c>
      <c r="S117" s="70">
        <v>3.18716</v>
      </c>
      <c r="T117" s="70">
        <v>3.2622499999999999</v>
      </c>
      <c r="U117" s="70">
        <v>2.8956500000000003</v>
      </c>
    </row>
    <row r="118" spans="1:21" ht="12.75" customHeight="1" x14ac:dyDescent="0.25">
      <c r="A118" s="61"/>
      <c r="B118" s="68" t="s">
        <v>59</v>
      </c>
      <c r="C118" s="69" t="s">
        <v>145</v>
      </c>
      <c r="D118" s="69">
        <v>3.9914099999999997</v>
      </c>
      <c r="E118" s="69" t="s">
        <v>145</v>
      </c>
      <c r="F118" s="69" t="s">
        <v>145</v>
      </c>
      <c r="G118" s="69" t="s">
        <v>145</v>
      </c>
      <c r="H118" s="69" t="s">
        <v>145</v>
      </c>
      <c r="I118" s="69" t="s">
        <v>145</v>
      </c>
      <c r="J118" s="69">
        <v>3.9626399999999999</v>
      </c>
      <c r="K118" s="69" t="s">
        <v>145</v>
      </c>
      <c r="L118" s="69" t="s">
        <v>145</v>
      </c>
      <c r="M118" s="69" t="s">
        <v>145</v>
      </c>
      <c r="N118" s="69" t="s">
        <v>145</v>
      </c>
      <c r="O118" s="69" t="s">
        <v>145</v>
      </c>
      <c r="P118" s="69" t="s">
        <v>145</v>
      </c>
      <c r="Q118" s="69" t="s">
        <v>145</v>
      </c>
      <c r="R118" s="69" t="s">
        <v>145</v>
      </c>
      <c r="S118" s="69" t="s">
        <v>145</v>
      </c>
      <c r="T118" s="69" t="s">
        <v>145</v>
      </c>
      <c r="U118" s="69" t="s">
        <v>145</v>
      </c>
    </row>
    <row r="119" spans="1:21" ht="12.75" customHeight="1" x14ac:dyDescent="0.25">
      <c r="A119" s="61"/>
      <c r="B119" s="68" t="s">
        <v>110</v>
      </c>
      <c r="C119" s="69" t="s">
        <v>145</v>
      </c>
      <c r="D119" s="69">
        <v>0.22174000000000002</v>
      </c>
      <c r="E119" s="69" t="s">
        <v>145</v>
      </c>
      <c r="F119" s="69" t="s">
        <v>145</v>
      </c>
      <c r="G119" s="69" t="s">
        <v>145</v>
      </c>
      <c r="H119" s="69" t="s">
        <v>145</v>
      </c>
      <c r="I119" s="69" t="s">
        <v>145</v>
      </c>
      <c r="J119" s="69" t="s">
        <v>145</v>
      </c>
      <c r="K119" s="69" t="s">
        <v>145</v>
      </c>
      <c r="L119" s="69" t="s">
        <v>145</v>
      </c>
      <c r="M119" s="69" t="s">
        <v>145</v>
      </c>
      <c r="N119" s="69" t="s">
        <v>145</v>
      </c>
      <c r="O119" s="69" t="s">
        <v>145</v>
      </c>
      <c r="P119" s="69" t="s">
        <v>145</v>
      </c>
      <c r="Q119" s="69" t="s">
        <v>145</v>
      </c>
      <c r="R119" s="69" t="s">
        <v>145</v>
      </c>
      <c r="S119" s="69" t="s">
        <v>145</v>
      </c>
      <c r="T119" s="69" t="s">
        <v>145</v>
      </c>
      <c r="U119" s="69" t="s">
        <v>145</v>
      </c>
    </row>
    <row r="120" spans="1:21" ht="12.75" customHeight="1" x14ac:dyDescent="0.25">
      <c r="A120" s="61"/>
      <c r="B120" s="68" t="s">
        <v>167</v>
      </c>
      <c r="C120" s="69" t="s">
        <v>145</v>
      </c>
      <c r="D120" s="69" t="s">
        <v>145</v>
      </c>
      <c r="E120" s="69" t="s">
        <v>145</v>
      </c>
      <c r="F120" s="69" t="s">
        <v>145</v>
      </c>
      <c r="G120" s="69" t="s">
        <v>145</v>
      </c>
      <c r="H120" s="69" t="s">
        <v>145</v>
      </c>
      <c r="I120" s="69" t="s">
        <v>145</v>
      </c>
      <c r="J120" s="69">
        <v>2.173</v>
      </c>
      <c r="K120" s="69" t="s">
        <v>145</v>
      </c>
      <c r="L120" s="69" t="s">
        <v>145</v>
      </c>
      <c r="M120" s="69" t="s">
        <v>145</v>
      </c>
      <c r="N120" s="69" t="s">
        <v>145</v>
      </c>
      <c r="O120" s="69" t="s">
        <v>145</v>
      </c>
      <c r="P120" s="69" t="s">
        <v>145</v>
      </c>
      <c r="Q120" s="69" t="s">
        <v>145</v>
      </c>
      <c r="R120" s="69" t="s">
        <v>145</v>
      </c>
      <c r="S120" s="69" t="s">
        <v>145</v>
      </c>
      <c r="T120" s="69" t="s">
        <v>145</v>
      </c>
      <c r="U120" s="69" t="s">
        <v>145</v>
      </c>
    </row>
    <row r="121" spans="1:21" ht="12.75" customHeight="1" x14ac:dyDescent="0.25">
      <c r="A121" s="61"/>
      <c r="B121" s="68" t="s">
        <v>137</v>
      </c>
      <c r="C121" s="72">
        <v>7.6689999999999994E-2</v>
      </c>
      <c r="D121" s="72">
        <v>7.9829999999999998E-2</v>
      </c>
      <c r="E121" s="72">
        <v>8.1849999999999992E-2</v>
      </c>
      <c r="F121" s="72">
        <v>8.3150000000000002E-2</v>
      </c>
      <c r="G121" s="72">
        <v>8.6790000000000006E-2</v>
      </c>
      <c r="H121" s="72">
        <v>8.6410000000000001E-2</v>
      </c>
      <c r="I121" s="72">
        <v>9.212999999999999E-2</v>
      </c>
      <c r="J121" s="72">
        <v>9.6110000000000001E-2</v>
      </c>
      <c r="K121" s="72">
        <v>9.2450000000000004E-2</v>
      </c>
      <c r="L121" s="72">
        <v>8.7859999999999994E-2</v>
      </c>
      <c r="M121" s="72">
        <v>8.7419999999999998E-2</v>
      </c>
      <c r="N121" s="72">
        <v>8.5889999999999994E-2</v>
      </c>
      <c r="O121" s="72">
        <v>8.5400000000000004E-2</v>
      </c>
      <c r="P121" s="72">
        <v>8.2420000000000007E-2</v>
      </c>
      <c r="Q121" s="72">
        <v>8.6580000000000004E-2</v>
      </c>
      <c r="R121" s="72">
        <v>9.0999999999999998E-2</v>
      </c>
      <c r="S121" s="72">
        <v>8.4839999999999999E-2</v>
      </c>
      <c r="T121" s="72">
        <v>8.0370000000000011E-2</v>
      </c>
      <c r="U121" s="72">
        <v>7.9450000000000007E-2</v>
      </c>
    </row>
    <row r="122" spans="1:21" ht="12.75" customHeight="1" x14ac:dyDescent="0.25">
      <c r="A122" s="61"/>
      <c r="B122" s="68" t="s">
        <v>22</v>
      </c>
      <c r="C122" s="72">
        <v>7.4701300000000002</v>
      </c>
      <c r="D122" s="72">
        <v>3.2759800000000001</v>
      </c>
      <c r="E122" s="72">
        <v>3.8621399999999997</v>
      </c>
      <c r="F122" s="72">
        <v>3.9183699999999999</v>
      </c>
      <c r="G122" s="72">
        <v>4.25908</v>
      </c>
      <c r="H122" s="72">
        <v>4.3865699999999999</v>
      </c>
      <c r="I122" s="72">
        <v>3.8486199999999999</v>
      </c>
      <c r="J122" s="72">
        <v>3.4051</v>
      </c>
      <c r="K122" s="72">
        <v>3.6040999999999999</v>
      </c>
      <c r="L122" s="72">
        <v>3.7258200000000001</v>
      </c>
      <c r="M122" s="72">
        <v>3.7740900000000002</v>
      </c>
      <c r="N122" s="72">
        <v>4.1124399999999994</v>
      </c>
      <c r="O122" s="72">
        <v>4.3757000000000001</v>
      </c>
      <c r="P122" s="72">
        <v>4.6466199999999995</v>
      </c>
      <c r="Q122" s="72">
        <v>5.4130600000000006</v>
      </c>
      <c r="R122" s="72">
        <v>5.3928799999999999</v>
      </c>
      <c r="S122" s="72">
        <v>4.4196899999999992</v>
      </c>
      <c r="T122" s="72">
        <v>4.5429799999999991</v>
      </c>
      <c r="U122" s="72">
        <v>4.5127199999999998</v>
      </c>
    </row>
    <row r="123" spans="1:21" ht="12.75" customHeight="1" x14ac:dyDescent="0.25">
      <c r="A123" s="61"/>
      <c r="B123" s="67" t="s">
        <v>60</v>
      </c>
      <c r="C123" s="70">
        <v>2.7210999999999999</v>
      </c>
      <c r="D123" s="70">
        <v>3.6372499999999999</v>
      </c>
      <c r="E123" s="70">
        <v>3.4528300000000001</v>
      </c>
      <c r="F123" s="70">
        <v>3.5543200000000001</v>
      </c>
      <c r="G123" s="70">
        <v>3.7587299999999999</v>
      </c>
      <c r="H123" s="70">
        <v>3.9214799999999999</v>
      </c>
      <c r="I123" s="70">
        <v>4.2164200000000003</v>
      </c>
      <c r="J123" s="70">
        <v>4.8646199999999995</v>
      </c>
      <c r="K123" s="70">
        <v>5.0826199999999995</v>
      </c>
      <c r="L123" s="70">
        <v>5.2290100000000006</v>
      </c>
      <c r="M123" s="70">
        <v>5.6667899999999998</v>
      </c>
      <c r="N123" s="70">
        <v>6.6197400000000002</v>
      </c>
      <c r="O123" s="70">
        <v>7.01471</v>
      </c>
      <c r="P123" s="70">
        <v>6.7051699999999999</v>
      </c>
      <c r="Q123" s="70">
        <v>6.4356200000000001</v>
      </c>
      <c r="R123" s="70">
        <v>6.5682</v>
      </c>
      <c r="S123" s="70">
        <v>6.0693799999999998</v>
      </c>
      <c r="T123" s="70">
        <v>6.4107899999999995</v>
      </c>
      <c r="U123" s="70">
        <v>6.8303900000000004</v>
      </c>
    </row>
    <row r="124" spans="1:21" ht="12.75" customHeight="1" x14ac:dyDescent="0.25">
      <c r="A124" s="61"/>
      <c r="B124" s="67" t="s">
        <v>61</v>
      </c>
      <c r="C124" s="70" t="s">
        <v>145</v>
      </c>
      <c r="D124" s="70">
        <v>0.61851999999999996</v>
      </c>
      <c r="E124" s="70" t="s">
        <v>145</v>
      </c>
      <c r="F124" s="70" t="s">
        <v>145</v>
      </c>
      <c r="G124" s="70" t="s">
        <v>145</v>
      </c>
      <c r="H124" s="70" t="s">
        <v>145</v>
      </c>
      <c r="I124" s="70" t="s">
        <v>145</v>
      </c>
      <c r="J124" s="70">
        <v>0.93870000000000009</v>
      </c>
      <c r="K124" s="70" t="s">
        <v>145</v>
      </c>
      <c r="L124" s="70" t="s">
        <v>145</v>
      </c>
      <c r="M124" s="70" t="s">
        <v>145</v>
      </c>
      <c r="N124" s="70" t="s">
        <v>145</v>
      </c>
      <c r="O124" s="70" t="s">
        <v>145</v>
      </c>
      <c r="P124" s="70" t="s">
        <v>145</v>
      </c>
      <c r="Q124" s="70" t="s">
        <v>145</v>
      </c>
      <c r="R124" s="70" t="s">
        <v>145</v>
      </c>
      <c r="S124" s="70" t="s">
        <v>145</v>
      </c>
      <c r="T124" s="70" t="s">
        <v>145</v>
      </c>
      <c r="U124" s="70" t="s">
        <v>145</v>
      </c>
    </row>
    <row r="125" spans="1:21" ht="12.75" customHeight="1" x14ac:dyDescent="0.25">
      <c r="A125" s="61"/>
      <c r="B125" s="73" t="s">
        <v>168</v>
      </c>
      <c r="C125" s="71" t="s">
        <v>145</v>
      </c>
      <c r="D125" s="71" t="s">
        <v>145</v>
      </c>
      <c r="E125" s="71" t="s">
        <v>145</v>
      </c>
      <c r="F125" s="71" t="s">
        <v>145</v>
      </c>
      <c r="G125" s="71" t="s">
        <v>145</v>
      </c>
      <c r="H125" s="71" t="s">
        <v>145</v>
      </c>
      <c r="I125" s="71" t="s">
        <v>145</v>
      </c>
      <c r="J125" s="71">
        <v>0.67786999999999997</v>
      </c>
      <c r="K125" s="71" t="s">
        <v>145</v>
      </c>
      <c r="L125" s="71" t="s">
        <v>145</v>
      </c>
      <c r="M125" s="71" t="s">
        <v>145</v>
      </c>
      <c r="N125" s="71" t="s">
        <v>145</v>
      </c>
      <c r="O125" s="71" t="s">
        <v>145</v>
      </c>
      <c r="P125" s="71" t="s">
        <v>145</v>
      </c>
      <c r="Q125" s="71" t="s">
        <v>145</v>
      </c>
      <c r="R125" s="71" t="s">
        <v>145</v>
      </c>
      <c r="S125" s="71" t="s">
        <v>145</v>
      </c>
      <c r="T125" s="71" t="s">
        <v>145</v>
      </c>
      <c r="U125" s="71" t="s">
        <v>145</v>
      </c>
    </row>
    <row r="126" spans="1:21" ht="12.75" customHeight="1" x14ac:dyDescent="0.25">
      <c r="A126" s="61"/>
      <c r="B126" s="67" t="s">
        <v>62</v>
      </c>
      <c r="C126" s="66">
        <v>0.34949999999999998</v>
      </c>
      <c r="D126" s="70">
        <v>0.43323</v>
      </c>
      <c r="E126" s="66">
        <v>0.44645999999999997</v>
      </c>
      <c r="F126" s="70">
        <v>0.46950999999999998</v>
      </c>
      <c r="G126" s="66">
        <v>0.48099999999999998</v>
      </c>
      <c r="H126" s="70">
        <v>0.48837999999999998</v>
      </c>
      <c r="I126" s="66">
        <v>0.49725000000000003</v>
      </c>
      <c r="J126" s="70">
        <v>0.504</v>
      </c>
      <c r="K126" s="66">
        <v>0.52797000000000005</v>
      </c>
      <c r="L126" s="70">
        <v>0.5325700000000001</v>
      </c>
      <c r="M126" s="66">
        <v>0.53391999999999995</v>
      </c>
      <c r="N126" s="70">
        <v>0.51048000000000004</v>
      </c>
      <c r="O126" s="66">
        <v>0.56646000000000007</v>
      </c>
      <c r="P126" s="70">
        <v>0.53212000000000004</v>
      </c>
      <c r="Q126" s="66">
        <v>0.56198000000000004</v>
      </c>
      <c r="R126" s="70">
        <v>0.56026999999999993</v>
      </c>
      <c r="S126" s="66">
        <v>0.57440000000000002</v>
      </c>
      <c r="T126" s="70">
        <v>0.59074000000000004</v>
      </c>
      <c r="U126" s="66">
        <v>0.56676000000000004</v>
      </c>
    </row>
    <row r="127" spans="1:21" ht="12.75" customHeight="1" x14ac:dyDescent="0.25">
      <c r="A127" s="61"/>
      <c r="B127" s="67" t="s">
        <v>63</v>
      </c>
      <c r="C127" s="70" t="s">
        <v>145</v>
      </c>
      <c r="D127" s="70" t="s">
        <v>145</v>
      </c>
      <c r="E127" s="70">
        <v>0.29637999999999998</v>
      </c>
      <c r="F127" s="70" t="s">
        <v>145</v>
      </c>
      <c r="G127" s="70" t="s">
        <v>145</v>
      </c>
      <c r="H127" s="70" t="s">
        <v>145</v>
      </c>
      <c r="I127" s="70" t="s">
        <v>145</v>
      </c>
      <c r="J127" s="70">
        <v>0.40517000000000003</v>
      </c>
      <c r="K127" s="70" t="s">
        <v>145</v>
      </c>
      <c r="L127" s="70" t="s">
        <v>145</v>
      </c>
      <c r="M127" s="70" t="s">
        <v>145</v>
      </c>
      <c r="N127" s="70" t="s">
        <v>145</v>
      </c>
      <c r="O127" s="70" t="s">
        <v>145</v>
      </c>
      <c r="P127" s="70" t="s">
        <v>145</v>
      </c>
      <c r="Q127" s="70" t="s">
        <v>145</v>
      </c>
      <c r="R127" s="70" t="s">
        <v>145</v>
      </c>
      <c r="S127" s="70" t="s">
        <v>145</v>
      </c>
      <c r="T127" s="70" t="s">
        <v>145</v>
      </c>
      <c r="U127" s="70" t="s">
        <v>145</v>
      </c>
    </row>
    <row r="128" spans="1:21" ht="12.75" customHeight="1" x14ac:dyDescent="0.25">
      <c r="A128" s="61"/>
      <c r="B128" s="68" t="s">
        <v>64</v>
      </c>
      <c r="C128" s="69" t="s">
        <v>145</v>
      </c>
      <c r="D128" s="69" t="s">
        <v>145</v>
      </c>
      <c r="E128" s="69">
        <v>0.64709000000000005</v>
      </c>
      <c r="F128" s="69" t="s">
        <v>145</v>
      </c>
      <c r="G128" s="69" t="s">
        <v>145</v>
      </c>
      <c r="H128" s="69" t="s">
        <v>145</v>
      </c>
      <c r="I128" s="69" t="s">
        <v>145</v>
      </c>
      <c r="J128" s="69">
        <v>0.73265999999999998</v>
      </c>
      <c r="K128" s="69">
        <v>0.74870999999999999</v>
      </c>
      <c r="L128" s="69">
        <v>0.76983000000000001</v>
      </c>
      <c r="M128" s="69">
        <v>0.79655999999999993</v>
      </c>
      <c r="N128" s="69">
        <v>0.81403999999999999</v>
      </c>
      <c r="O128" s="69">
        <v>0.84465000000000001</v>
      </c>
      <c r="P128" s="69">
        <v>0.85663999999999996</v>
      </c>
      <c r="Q128" s="69" t="s">
        <v>145</v>
      </c>
      <c r="R128" s="69" t="s">
        <v>145</v>
      </c>
      <c r="S128" s="69" t="s">
        <v>145</v>
      </c>
      <c r="T128" s="69" t="s">
        <v>145</v>
      </c>
      <c r="U128" s="69" t="s">
        <v>145</v>
      </c>
    </row>
    <row r="129" spans="1:21" ht="12.75" customHeight="1" x14ac:dyDescent="0.25">
      <c r="A129" s="61"/>
      <c r="B129" s="68" t="s">
        <v>111</v>
      </c>
      <c r="C129" s="69">
        <v>89.15661999999999</v>
      </c>
      <c r="D129" s="69">
        <v>102.94088000000001</v>
      </c>
      <c r="E129" s="69" t="s">
        <v>145</v>
      </c>
      <c r="F129" s="69">
        <v>99.192750000000004</v>
      </c>
      <c r="G129" s="69" t="s">
        <v>145</v>
      </c>
      <c r="H129" s="69">
        <v>106.72888</v>
      </c>
      <c r="I129" s="69" t="s">
        <v>145</v>
      </c>
      <c r="J129" s="69">
        <v>112.76944</v>
      </c>
      <c r="K129" s="69" t="s">
        <v>145</v>
      </c>
      <c r="L129" s="69">
        <v>114.38539999999999</v>
      </c>
      <c r="M129" s="69" t="s">
        <v>145</v>
      </c>
      <c r="N129" s="69" t="s">
        <v>145</v>
      </c>
      <c r="O129" s="69" t="s">
        <v>145</v>
      </c>
      <c r="P129" s="69">
        <v>144.6909</v>
      </c>
      <c r="Q129" s="69" t="s">
        <v>145</v>
      </c>
      <c r="R129" s="69" t="s">
        <v>145</v>
      </c>
      <c r="S129" s="69" t="s">
        <v>145</v>
      </c>
      <c r="T129" s="69" t="s">
        <v>145</v>
      </c>
      <c r="U129" s="69" t="s">
        <v>145</v>
      </c>
    </row>
    <row r="130" spans="1:21" ht="22.95" customHeight="1" x14ac:dyDescent="0.25">
      <c r="A130" s="61"/>
      <c r="B130" s="68" t="s">
        <v>169</v>
      </c>
      <c r="C130" s="69" t="s">
        <v>145</v>
      </c>
      <c r="D130" s="69">
        <v>6.4000000000000005E-4</v>
      </c>
      <c r="E130" s="69" t="s">
        <v>145</v>
      </c>
      <c r="F130" s="69" t="s">
        <v>145</v>
      </c>
      <c r="G130" s="69" t="s">
        <v>145</v>
      </c>
      <c r="H130" s="69" t="s">
        <v>145</v>
      </c>
      <c r="I130" s="69" t="s">
        <v>145</v>
      </c>
      <c r="J130" s="69" t="s">
        <v>145</v>
      </c>
      <c r="K130" s="69" t="s">
        <v>145</v>
      </c>
      <c r="L130" s="69" t="s">
        <v>145</v>
      </c>
      <c r="M130" s="69" t="s">
        <v>145</v>
      </c>
      <c r="N130" s="69" t="s">
        <v>145</v>
      </c>
      <c r="O130" s="69" t="s">
        <v>145</v>
      </c>
      <c r="P130" s="69" t="s">
        <v>145</v>
      </c>
      <c r="Q130" s="69" t="s">
        <v>145</v>
      </c>
      <c r="R130" s="69" t="s">
        <v>145</v>
      </c>
      <c r="S130" s="69" t="s">
        <v>145</v>
      </c>
      <c r="T130" s="69" t="s">
        <v>145</v>
      </c>
      <c r="U130" s="69" t="s">
        <v>145</v>
      </c>
    </row>
    <row r="131" spans="1:21" ht="12.75" customHeight="1" x14ac:dyDescent="0.25">
      <c r="A131" s="61"/>
      <c r="B131" s="68" t="s">
        <v>65</v>
      </c>
      <c r="C131" s="72">
        <v>3.3369999999999997E-2</v>
      </c>
      <c r="D131" s="72">
        <v>4.2529999999999998E-2</v>
      </c>
      <c r="E131" s="72">
        <v>4.1189999999999997E-2</v>
      </c>
      <c r="F131" s="72">
        <v>4.1140000000000003E-2</v>
      </c>
      <c r="G131" s="72">
        <v>3.925E-2</v>
      </c>
      <c r="H131" s="72">
        <v>3.798E-2</v>
      </c>
      <c r="I131" s="72">
        <v>3.8609999999999998E-2</v>
      </c>
      <c r="J131" s="72">
        <v>3.6760000000000001E-2</v>
      </c>
      <c r="K131" s="72">
        <v>3.7010000000000001E-2</v>
      </c>
      <c r="L131" s="72">
        <v>3.6899999999999995E-2</v>
      </c>
      <c r="M131" s="72">
        <v>3.6499999999999998E-2</v>
      </c>
      <c r="N131" s="72">
        <v>3.5639999999999998E-2</v>
      </c>
      <c r="O131" s="72">
        <v>3.406E-2</v>
      </c>
      <c r="P131" s="72">
        <v>3.3909999999999996E-2</v>
      </c>
      <c r="Q131" s="72">
        <v>3.4500000000000003E-2</v>
      </c>
      <c r="R131" s="72">
        <v>3.2869999999999996E-2</v>
      </c>
      <c r="S131" s="72">
        <v>3.0019999999999998E-2</v>
      </c>
      <c r="T131" s="72">
        <v>2.615E-2</v>
      </c>
      <c r="U131" s="72">
        <v>2.6609999999999998E-2</v>
      </c>
    </row>
    <row r="132" spans="1:21" ht="12.75" customHeight="1" x14ac:dyDescent="0.25">
      <c r="A132" s="61"/>
      <c r="B132" s="68" t="s">
        <v>112</v>
      </c>
      <c r="C132" s="72">
        <v>3.1440000000000001</v>
      </c>
      <c r="D132" s="72">
        <v>0.81440000000000001</v>
      </c>
      <c r="E132" s="72">
        <v>0.79259999999999997</v>
      </c>
      <c r="F132" s="72">
        <v>2.0299999999999998</v>
      </c>
      <c r="G132" s="72">
        <v>2.0059999999999998</v>
      </c>
      <c r="H132" s="72">
        <v>2.1160000000000001</v>
      </c>
      <c r="I132" s="72" t="s">
        <v>145</v>
      </c>
      <c r="J132" s="72" t="s">
        <v>145</v>
      </c>
      <c r="K132" s="72" t="s">
        <v>145</v>
      </c>
      <c r="L132" s="72" t="s">
        <v>145</v>
      </c>
      <c r="M132" s="72" t="s">
        <v>145</v>
      </c>
      <c r="N132" s="72" t="s">
        <v>145</v>
      </c>
      <c r="O132" s="72" t="s">
        <v>145</v>
      </c>
      <c r="P132" s="72">
        <v>1.88693</v>
      </c>
      <c r="Q132" s="72" t="s">
        <v>145</v>
      </c>
      <c r="R132" s="72" t="s">
        <v>145</v>
      </c>
      <c r="S132" s="72" t="s">
        <v>145</v>
      </c>
      <c r="T132" s="72" t="s">
        <v>145</v>
      </c>
      <c r="U132" s="72" t="s">
        <v>145</v>
      </c>
    </row>
    <row r="133" spans="1:21" ht="12.75" customHeight="1" x14ac:dyDescent="0.25">
      <c r="A133" s="61"/>
      <c r="B133" s="67" t="s">
        <v>170</v>
      </c>
      <c r="C133" s="70">
        <v>0.37945000000000001</v>
      </c>
      <c r="D133" s="70" t="s">
        <v>145</v>
      </c>
      <c r="E133" s="70" t="s">
        <v>145</v>
      </c>
      <c r="F133" s="70" t="s">
        <v>145</v>
      </c>
      <c r="G133" s="70" t="s">
        <v>145</v>
      </c>
      <c r="H133" s="70" t="s">
        <v>145</v>
      </c>
      <c r="I133" s="70" t="s">
        <v>145</v>
      </c>
      <c r="J133" s="70" t="s">
        <v>145</v>
      </c>
      <c r="K133" s="70" t="s">
        <v>145</v>
      </c>
      <c r="L133" s="70" t="s">
        <v>145</v>
      </c>
      <c r="M133" s="70" t="s">
        <v>145</v>
      </c>
      <c r="N133" s="70" t="s">
        <v>145</v>
      </c>
      <c r="O133" s="70" t="s">
        <v>145</v>
      </c>
      <c r="P133" s="70" t="s">
        <v>145</v>
      </c>
      <c r="Q133" s="70" t="s">
        <v>145</v>
      </c>
      <c r="R133" s="70" t="s">
        <v>145</v>
      </c>
      <c r="S133" s="70" t="s">
        <v>145</v>
      </c>
      <c r="T133" s="70" t="s">
        <v>145</v>
      </c>
      <c r="U133" s="70" t="s">
        <v>145</v>
      </c>
    </row>
    <row r="134" spans="1:21" ht="12.75" customHeight="1" x14ac:dyDescent="0.25">
      <c r="A134" s="61"/>
      <c r="B134" s="67" t="s">
        <v>66</v>
      </c>
      <c r="C134" s="70" t="s">
        <v>145</v>
      </c>
      <c r="D134" s="70">
        <v>5.8360000000000003</v>
      </c>
      <c r="E134" s="70" t="s">
        <v>145</v>
      </c>
      <c r="F134" s="70" t="s">
        <v>145</v>
      </c>
      <c r="G134" s="70" t="s">
        <v>145</v>
      </c>
      <c r="H134" s="70" t="s">
        <v>145</v>
      </c>
      <c r="I134" s="70" t="s">
        <v>145</v>
      </c>
      <c r="J134" s="70">
        <v>5.9629899999999996</v>
      </c>
      <c r="K134" s="70" t="s">
        <v>145</v>
      </c>
      <c r="L134" s="70" t="s">
        <v>145</v>
      </c>
      <c r="M134" s="70" t="s">
        <v>145</v>
      </c>
      <c r="N134" s="70" t="s">
        <v>145</v>
      </c>
      <c r="O134" s="70" t="s">
        <v>145</v>
      </c>
      <c r="P134" s="70" t="s">
        <v>145</v>
      </c>
      <c r="Q134" s="70" t="s">
        <v>145</v>
      </c>
      <c r="R134" s="70" t="s">
        <v>145</v>
      </c>
      <c r="S134" s="70" t="s">
        <v>145</v>
      </c>
      <c r="T134" s="70" t="s">
        <v>145</v>
      </c>
      <c r="U134" s="70" t="s">
        <v>145</v>
      </c>
    </row>
    <row r="135" spans="1:21" ht="12.75" customHeight="1" x14ac:dyDescent="0.25">
      <c r="A135" s="61"/>
      <c r="B135" s="73" t="s">
        <v>113</v>
      </c>
      <c r="C135" s="71" t="s">
        <v>145</v>
      </c>
      <c r="D135" s="71">
        <v>0.85477999999999998</v>
      </c>
      <c r="E135" s="71" t="s">
        <v>145</v>
      </c>
      <c r="F135" s="71" t="s">
        <v>145</v>
      </c>
      <c r="G135" s="71" t="s">
        <v>145</v>
      </c>
      <c r="H135" s="71" t="s">
        <v>145</v>
      </c>
      <c r="I135" s="71" t="s">
        <v>145</v>
      </c>
      <c r="J135" s="71" t="s">
        <v>145</v>
      </c>
      <c r="K135" s="71" t="s">
        <v>145</v>
      </c>
      <c r="L135" s="71" t="s">
        <v>145</v>
      </c>
      <c r="M135" s="71" t="s">
        <v>145</v>
      </c>
      <c r="N135" s="71" t="s">
        <v>145</v>
      </c>
      <c r="O135" s="71" t="s">
        <v>145</v>
      </c>
      <c r="P135" s="71" t="s">
        <v>145</v>
      </c>
      <c r="Q135" s="71" t="s">
        <v>145</v>
      </c>
      <c r="R135" s="71" t="s">
        <v>145</v>
      </c>
      <c r="S135" s="71" t="s">
        <v>145</v>
      </c>
      <c r="T135" s="71" t="s">
        <v>145</v>
      </c>
      <c r="U135" s="71" t="s">
        <v>145</v>
      </c>
    </row>
    <row r="136" spans="1:21" ht="12.75" customHeight="1" x14ac:dyDescent="0.25">
      <c r="A136" s="61"/>
      <c r="B136" s="67" t="s">
        <v>171</v>
      </c>
      <c r="C136" s="66" t="s">
        <v>145</v>
      </c>
      <c r="D136" s="70" t="s">
        <v>145</v>
      </c>
      <c r="E136" s="66" t="s">
        <v>145</v>
      </c>
      <c r="F136" s="70" t="s">
        <v>145</v>
      </c>
      <c r="G136" s="66" t="s">
        <v>145</v>
      </c>
      <c r="H136" s="70" t="s">
        <v>145</v>
      </c>
      <c r="I136" s="66" t="s">
        <v>145</v>
      </c>
      <c r="J136" s="70">
        <v>2.1706399999999997</v>
      </c>
      <c r="K136" s="66">
        <v>2.0168399999999997</v>
      </c>
      <c r="L136" s="70">
        <v>2.5339099999999997</v>
      </c>
      <c r="M136" s="66">
        <v>2.6568899999999998</v>
      </c>
      <c r="N136" s="70">
        <v>2.5536699999999999</v>
      </c>
      <c r="O136" s="66">
        <v>2.4809899999999998</v>
      </c>
      <c r="P136" s="70" t="s">
        <v>145</v>
      </c>
      <c r="Q136" s="66" t="s">
        <v>145</v>
      </c>
      <c r="R136" s="70" t="s">
        <v>145</v>
      </c>
      <c r="S136" s="66" t="s">
        <v>145</v>
      </c>
      <c r="T136" s="70" t="s">
        <v>145</v>
      </c>
      <c r="U136" s="66" t="s">
        <v>145</v>
      </c>
    </row>
    <row r="137" spans="1:21" ht="12.75" customHeight="1" x14ac:dyDescent="0.25">
      <c r="A137" s="61"/>
      <c r="B137" s="67" t="s">
        <v>114</v>
      </c>
      <c r="C137" s="70" t="s">
        <v>145</v>
      </c>
      <c r="D137" s="70">
        <v>0.90586</v>
      </c>
      <c r="E137" s="70" t="s">
        <v>145</v>
      </c>
      <c r="F137" s="70" t="s">
        <v>145</v>
      </c>
      <c r="G137" s="70" t="s">
        <v>145</v>
      </c>
      <c r="H137" s="70" t="s">
        <v>145</v>
      </c>
      <c r="I137" s="70" t="s">
        <v>145</v>
      </c>
      <c r="J137" s="70">
        <v>1.0292000000000001</v>
      </c>
      <c r="K137" s="70" t="s">
        <v>145</v>
      </c>
      <c r="L137" s="70" t="s">
        <v>145</v>
      </c>
      <c r="M137" s="70" t="s">
        <v>145</v>
      </c>
      <c r="N137" s="70" t="s">
        <v>145</v>
      </c>
      <c r="O137" s="70" t="s">
        <v>145</v>
      </c>
      <c r="P137" s="70" t="s">
        <v>145</v>
      </c>
      <c r="Q137" s="70" t="s">
        <v>145</v>
      </c>
      <c r="R137" s="70" t="s">
        <v>145</v>
      </c>
      <c r="S137" s="70" t="s">
        <v>145</v>
      </c>
      <c r="T137" s="70" t="s">
        <v>145</v>
      </c>
      <c r="U137" s="70" t="s">
        <v>145</v>
      </c>
    </row>
    <row r="138" spans="1:21" ht="12.75" customHeight="1" x14ac:dyDescent="0.25">
      <c r="A138" s="61"/>
      <c r="B138" s="68" t="s">
        <v>138</v>
      </c>
      <c r="C138" s="69" t="s">
        <v>145</v>
      </c>
      <c r="D138" s="69">
        <v>0.45600000000000002</v>
      </c>
      <c r="E138" s="69" t="s">
        <v>145</v>
      </c>
      <c r="F138" s="69" t="s">
        <v>145</v>
      </c>
      <c r="G138" s="69" t="s">
        <v>145</v>
      </c>
      <c r="H138" s="69" t="s">
        <v>145</v>
      </c>
      <c r="I138" s="69" t="s">
        <v>145</v>
      </c>
      <c r="J138" s="69" t="s">
        <v>145</v>
      </c>
      <c r="K138" s="69" t="s">
        <v>145</v>
      </c>
      <c r="L138" s="69" t="s">
        <v>145</v>
      </c>
      <c r="M138" s="69" t="s">
        <v>145</v>
      </c>
      <c r="N138" s="69" t="s">
        <v>145</v>
      </c>
      <c r="O138" s="69" t="s">
        <v>145</v>
      </c>
      <c r="P138" s="69" t="s">
        <v>145</v>
      </c>
      <c r="Q138" s="69" t="s">
        <v>145</v>
      </c>
      <c r="R138" s="69" t="s">
        <v>145</v>
      </c>
      <c r="S138" s="69" t="s">
        <v>145</v>
      </c>
      <c r="T138" s="69" t="s">
        <v>145</v>
      </c>
      <c r="U138" s="69" t="s">
        <v>145</v>
      </c>
    </row>
    <row r="139" spans="1:21" ht="12.75" customHeight="1" x14ac:dyDescent="0.25">
      <c r="A139" s="61"/>
      <c r="B139" s="68" t="s">
        <v>23</v>
      </c>
      <c r="C139" s="69">
        <v>26.25525</v>
      </c>
      <c r="D139" s="69">
        <v>29.010660000000001</v>
      </c>
      <c r="E139" s="69">
        <v>29.551369999999999</v>
      </c>
      <c r="F139" s="69">
        <v>30.288540000000001</v>
      </c>
      <c r="G139" s="69">
        <v>30.683889999999998</v>
      </c>
      <c r="H139" s="69">
        <v>31.42503</v>
      </c>
      <c r="I139" s="69">
        <v>32.412999999999997</v>
      </c>
      <c r="J139" s="69">
        <v>32.773510000000002</v>
      </c>
      <c r="K139" s="69">
        <v>33.264669999999995</v>
      </c>
      <c r="L139" s="69">
        <v>33.96593</v>
      </c>
      <c r="M139" s="69">
        <v>34.627040000000001</v>
      </c>
      <c r="N139" s="69">
        <v>34.970039999999997</v>
      </c>
      <c r="O139" s="69">
        <v>34.96293</v>
      </c>
      <c r="P139" s="69">
        <v>35.872140000000002</v>
      </c>
      <c r="Q139" s="69">
        <v>35.512900000000002</v>
      </c>
      <c r="R139" s="69">
        <v>35.813050000000004</v>
      </c>
      <c r="S139" s="69">
        <v>34.393160000000002</v>
      </c>
      <c r="T139" s="69">
        <v>34.982059999999997</v>
      </c>
      <c r="U139" s="69">
        <v>35.224080000000001</v>
      </c>
    </row>
    <row r="140" spans="1:21" ht="12.75" customHeight="1" x14ac:dyDescent="0.25">
      <c r="A140" s="61"/>
      <c r="B140" s="68" t="s">
        <v>24</v>
      </c>
      <c r="C140" s="69">
        <v>8.6777900000000017</v>
      </c>
      <c r="D140" s="69">
        <v>10.165629999999998</v>
      </c>
      <c r="E140" s="69">
        <v>10.830579999999999</v>
      </c>
      <c r="F140" s="69">
        <v>10.96782</v>
      </c>
      <c r="G140" s="69">
        <v>11.206209999999999</v>
      </c>
      <c r="H140" s="69">
        <v>11.40217</v>
      </c>
      <c r="I140" s="69">
        <v>11.69464</v>
      </c>
      <c r="J140" s="69">
        <v>12.23373</v>
      </c>
      <c r="K140" s="69">
        <v>12.312760000000001</v>
      </c>
      <c r="L140" s="69">
        <v>12.776110000000001</v>
      </c>
      <c r="M140" s="69">
        <v>13.31902</v>
      </c>
      <c r="N140" s="69">
        <v>13.62772</v>
      </c>
      <c r="O140" s="69">
        <v>13.709899999999999</v>
      </c>
      <c r="P140" s="69">
        <v>13.841469999999999</v>
      </c>
      <c r="Q140" s="69">
        <v>13.95209</v>
      </c>
      <c r="R140" s="69">
        <v>13.942450000000001</v>
      </c>
      <c r="S140" s="69">
        <v>13.748479999999999</v>
      </c>
      <c r="T140" s="69">
        <v>13.84732</v>
      </c>
      <c r="U140" s="69">
        <v>14.04289</v>
      </c>
    </row>
    <row r="141" spans="1:21" ht="12.75" customHeight="1" x14ac:dyDescent="0.25">
      <c r="A141" s="61"/>
      <c r="B141" s="68" t="s">
        <v>67</v>
      </c>
      <c r="C141" s="72" t="s">
        <v>145</v>
      </c>
      <c r="D141" s="72">
        <v>0.84157000000000004</v>
      </c>
      <c r="E141" s="72" t="s">
        <v>145</v>
      </c>
      <c r="F141" s="72" t="s">
        <v>145</v>
      </c>
      <c r="G141" s="72" t="s">
        <v>145</v>
      </c>
      <c r="H141" s="72" t="s">
        <v>145</v>
      </c>
      <c r="I141" s="72" t="s">
        <v>145</v>
      </c>
      <c r="J141" s="72">
        <v>1.23451</v>
      </c>
      <c r="K141" s="72" t="s">
        <v>145</v>
      </c>
      <c r="L141" s="72" t="s">
        <v>145</v>
      </c>
      <c r="M141" s="72" t="s">
        <v>145</v>
      </c>
      <c r="N141" s="72" t="s">
        <v>145</v>
      </c>
      <c r="O141" s="72" t="s">
        <v>145</v>
      </c>
      <c r="P141" s="72" t="s">
        <v>145</v>
      </c>
      <c r="Q141" s="72" t="s">
        <v>145</v>
      </c>
      <c r="R141" s="72" t="s">
        <v>145</v>
      </c>
      <c r="S141" s="72" t="s">
        <v>145</v>
      </c>
      <c r="T141" s="72" t="s">
        <v>145</v>
      </c>
      <c r="U141" s="72" t="s">
        <v>145</v>
      </c>
    </row>
    <row r="142" spans="1:21" ht="12.75" customHeight="1" x14ac:dyDescent="0.25">
      <c r="A142" s="61"/>
      <c r="B142" s="68" t="s">
        <v>139</v>
      </c>
      <c r="C142" s="72">
        <v>0.2324</v>
      </c>
      <c r="D142" s="72" t="s">
        <v>145</v>
      </c>
      <c r="E142" s="72" t="s">
        <v>145</v>
      </c>
      <c r="F142" s="72" t="s">
        <v>145</v>
      </c>
      <c r="G142" s="72" t="s">
        <v>145</v>
      </c>
      <c r="H142" s="72" t="s">
        <v>145</v>
      </c>
      <c r="I142" s="72" t="s">
        <v>145</v>
      </c>
      <c r="J142" s="72">
        <v>0.75700000000000001</v>
      </c>
      <c r="K142" s="72" t="s">
        <v>145</v>
      </c>
      <c r="L142" s="72" t="s">
        <v>145</v>
      </c>
      <c r="M142" s="72" t="s">
        <v>145</v>
      </c>
      <c r="N142" s="72" t="s">
        <v>145</v>
      </c>
      <c r="O142" s="72" t="s">
        <v>145</v>
      </c>
      <c r="P142" s="72" t="s">
        <v>145</v>
      </c>
      <c r="Q142" s="72" t="s">
        <v>145</v>
      </c>
      <c r="R142" s="72" t="s">
        <v>145</v>
      </c>
      <c r="S142" s="72" t="s">
        <v>145</v>
      </c>
      <c r="T142" s="72" t="s">
        <v>145</v>
      </c>
      <c r="U142" s="72" t="s">
        <v>145</v>
      </c>
    </row>
    <row r="143" spans="1:21" ht="12.75" customHeight="1" x14ac:dyDescent="0.25">
      <c r="A143" s="61"/>
      <c r="B143" s="67" t="s">
        <v>115</v>
      </c>
      <c r="C143" s="70" t="s">
        <v>145</v>
      </c>
      <c r="D143" s="70">
        <v>36.85548</v>
      </c>
      <c r="E143" s="70" t="s">
        <v>145</v>
      </c>
      <c r="F143" s="70" t="s">
        <v>145</v>
      </c>
      <c r="G143" s="70" t="s">
        <v>145</v>
      </c>
      <c r="H143" s="70" t="s">
        <v>145</v>
      </c>
      <c r="I143" s="70" t="s">
        <v>145</v>
      </c>
      <c r="J143" s="70" t="s">
        <v>145</v>
      </c>
      <c r="K143" s="70" t="s">
        <v>145</v>
      </c>
      <c r="L143" s="70" t="s">
        <v>145</v>
      </c>
      <c r="M143" s="70" t="s">
        <v>145</v>
      </c>
      <c r="N143" s="70" t="s">
        <v>145</v>
      </c>
      <c r="O143" s="70" t="s">
        <v>145</v>
      </c>
      <c r="P143" s="70" t="s">
        <v>145</v>
      </c>
      <c r="Q143" s="70" t="s">
        <v>145</v>
      </c>
      <c r="R143" s="70" t="s">
        <v>145</v>
      </c>
      <c r="S143" s="70" t="s">
        <v>145</v>
      </c>
      <c r="T143" s="70" t="s">
        <v>145</v>
      </c>
      <c r="U143" s="70" t="s">
        <v>145</v>
      </c>
    </row>
    <row r="144" spans="1:21" ht="12.75" customHeight="1" x14ac:dyDescent="0.25">
      <c r="A144" s="61"/>
      <c r="B144" s="67" t="s">
        <v>68</v>
      </c>
      <c r="C144" s="70" t="s">
        <v>145</v>
      </c>
      <c r="D144" s="70">
        <v>1.4219999999999999</v>
      </c>
      <c r="E144" s="70" t="s">
        <v>145</v>
      </c>
      <c r="F144" s="70" t="s">
        <v>145</v>
      </c>
      <c r="G144" s="70" t="s">
        <v>145</v>
      </c>
      <c r="H144" s="70" t="s">
        <v>145</v>
      </c>
      <c r="I144" s="70" t="s">
        <v>145</v>
      </c>
      <c r="J144" s="70" t="s">
        <v>145</v>
      </c>
      <c r="K144" s="70" t="s">
        <v>145</v>
      </c>
      <c r="L144" s="70" t="s">
        <v>145</v>
      </c>
      <c r="M144" s="70" t="s">
        <v>145</v>
      </c>
      <c r="N144" s="70" t="s">
        <v>145</v>
      </c>
      <c r="O144" s="70" t="s">
        <v>145</v>
      </c>
      <c r="P144" s="70" t="s">
        <v>145</v>
      </c>
      <c r="Q144" s="70" t="s">
        <v>145</v>
      </c>
      <c r="R144" s="70" t="s">
        <v>145</v>
      </c>
      <c r="S144" s="70" t="s">
        <v>145</v>
      </c>
      <c r="T144" s="70" t="s">
        <v>145</v>
      </c>
      <c r="U144" s="70" t="s">
        <v>145</v>
      </c>
    </row>
    <row r="145" spans="1:21" ht="12.75" customHeight="1" x14ac:dyDescent="0.25">
      <c r="A145" s="61"/>
      <c r="B145" s="73" t="s">
        <v>25</v>
      </c>
      <c r="C145" s="71">
        <v>11.101510000000001</v>
      </c>
      <c r="D145" s="71">
        <v>11.734549999999999</v>
      </c>
      <c r="E145" s="71">
        <v>12.147530000000001</v>
      </c>
      <c r="F145" s="71">
        <v>12.746540000000001</v>
      </c>
      <c r="G145" s="71">
        <v>12.99597</v>
      </c>
      <c r="H145" s="71">
        <v>13.12199</v>
      </c>
      <c r="I145" s="71">
        <v>13.75722</v>
      </c>
      <c r="J145" s="71">
        <v>12.90049</v>
      </c>
      <c r="K145" s="71">
        <v>13.198700000000001</v>
      </c>
      <c r="L145" s="71">
        <v>13.033959999999999</v>
      </c>
      <c r="M145" s="71">
        <v>13.39705</v>
      </c>
      <c r="N145" s="71">
        <v>13.87725</v>
      </c>
      <c r="O145" s="71">
        <v>13.899700000000001</v>
      </c>
      <c r="P145" s="71">
        <v>14.51549</v>
      </c>
      <c r="Q145" s="71">
        <v>15.225899999999999</v>
      </c>
      <c r="R145" s="71">
        <v>14.703190000000001</v>
      </c>
      <c r="S145" s="71">
        <v>14.482139999999999</v>
      </c>
      <c r="T145" s="71">
        <v>15.152010000000001</v>
      </c>
      <c r="U145" s="71">
        <v>15.041169999999999</v>
      </c>
    </row>
    <row r="146" spans="1:21" ht="12.75" customHeight="1" x14ac:dyDescent="0.25">
      <c r="A146" s="61"/>
      <c r="B146" s="67" t="s">
        <v>172</v>
      </c>
      <c r="C146" s="66" t="s">
        <v>145</v>
      </c>
      <c r="D146" s="70">
        <v>1.65662</v>
      </c>
      <c r="E146" s="66" t="s">
        <v>145</v>
      </c>
      <c r="F146" s="70" t="s">
        <v>145</v>
      </c>
      <c r="G146" s="66" t="s">
        <v>145</v>
      </c>
      <c r="H146" s="70" t="s">
        <v>145</v>
      </c>
      <c r="I146" s="66" t="s">
        <v>145</v>
      </c>
      <c r="J146" s="70" t="s">
        <v>145</v>
      </c>
      <c r="K146" s="66" t="s">
        <v>145</v>
      </c>
      <c r="L146" s="70" t="s">
        <v>145</v>
      </c>
      <c r="M146" s="66" t="s">
        <v>145</v>
      </c>
      <c r="N146" s="70" t="s">
        <v>145</v>
      </c>
      <c r="O146" s="66" t="s">
        <v>145</v>
      </c>
      <c r="P146" s="70" t="s">
        <v>145</v>
      </c>
      <c r="Q146" s="66" t="s">
        <v>145</v>
      </c>
      <c r="R146" s="70" t="s">
        <v>145</v>
      </c>
      <c r="S146" s="66" t="s">
        <v>145</v>
      </c>
      <c r="T146" s="70" t="s">
        <v>145</v>
      </c>
      <c r="U146" s="66" t="s">
        <v>145</v>
      </c>
    </row>
    <row r="147" spans="1:21" ht="12.75" customHeight="1" x14ac:dyDescent="0.25">
      <c r="A147" s="61"/>
      <c r="B147" s="67" t="s">
        <v>69</v>
      </c>
      <c r="C147" s="70" t="s">
        <v>145</v>
      </c>
      <c r="D147" s="70">
        <v>18.677</v>
      </c>
      <c r="E147" s="70" t="s">
        <v>145</v>
      </c>
      <c r="F147" s="70" t="s">
        <v>145</v>
      </c>
      <c r="G147" s="70" t="s">
        <v>145</v>
      </c>
      <c r="H147" s="70" t="s">
        <v>145</v>
      </c>
      <c r="I147" s="70" t="s">
        <v>145</v>
      </c>
      <c r="J147" s="70" t="s">
        <v>145</v>
      </c>
      <c r="K147" s="70" t="s">
        <v>145</v>
      </c>
      <c r="L147" s="70" t="s">
        <v>145</v>
      </c>
      <c r="M147" s="70" t="s">
        <v>145</v>
      </c>
      <c r="N147" s="70" t="s">
        <v>145</v>
      </c>
      <c r="O147" s="70" t="s">
        <v>145</v>
      </c>
      <c r="P147" s="70" t="s">
        <v>145</v>
      </c>
      <c r="Q147" s="70" t="s">
        <v>145</v>
      </c>
      <c r="R147" s="70" t="s">
        <v>145</v>
      </c>
      <c r="S147" s="70" t="s">
        <v>145</v>
      </c>
      <c r="T147" s="70" t="s">
        <v>145</v>
      </c>
      <c r="U147" s="70" t="s">
        <v>145</v>
      </c>
    </row>
    <row r="148" spans="1:21" ht="12.75" customHeight="1" x14ac:dyDescent="0.25">
      <c r="A148" s="61"/>
      <c r="B148" s="68" t="s">
        <v>70</v>
      </c>
      <c r="C148" s="69" t="s">
        <v>145</v>
      </c>
      <c r="D148" s="69">
        <v>1.4888599999999999</v>
      </c>
      <c r="E148" s="69" t="s">
        <v>145</v>
      </c>
      <c r="F148" s="69" t="s">
        <v>145</v>
      </c>
      <c r="G148" s="69" t="s">
        <v>145</v>
      </c>
      <c r="H148" s="69" t="s">
        <v>145</v>
      </c>
      <c r="I148" s="69" t="s">
        <v>145</v>
      </c>
      <c r="J148" s="69">
        <v>2.7260999999999997</v>
      </c>
      <c r="K148" s="69" t="s">
        <v>145</v>
      </c>
      <c r="L148" s="69" t="s">
        <v>145</v>
      </c>
      <c r="M148" s="69" t="s">
        <v>145</v>
      </c>
      <c r="N148" s="69" t="s">
        <v>145</v>
      </c>
      <c r="O148" s="69" t="s">
        <v>145</v>
      </c>
      <c r="P148" s="69" t="s">
        <v>145</v>
      </c>
      <c r="Q148" s="69" t="s">
        <v>145</v>
      </c>
      <c r="R148" s="69" t="s">
        <v>145</v>
      </c>
      <c r="S148" s="69" t="s">
        <v>145</v>
      </c>
      <c r="T148" s="69" t="s">
        <v>145</v>
      </c>
      <c r="U148" s="69" t="s">
        <v>145</v>
      </c>
    </row>
    <row r="149" spans="1:21" ht="12.75" customHeight="1" x14ac:dyDescent="0.25">
      <c r="A149" s="61"/>
      <c r="B149" s="68" t="s">
        <v>71</v>
      </c>
      <c r="C149" s="69">
        <v>1.72763</v>
      </c>
      <c r="D149" s="69">
        <v>2.7274400000000001</v>
      </c>
      <c r="E149" s="69" t="s">
        <v>145</v>
      </c>
      <c r="F149" s="69" t="s">
        <v>145</v>
      </c>
      <c r="G149" s="69" t="s">
        <v>145</v>
      </c>
      <c r="H149" s="69" t="s">
        <v>145</v>
      </c>
      <c r="I149" s="69" t="s">
        <v>145</v>
      </c>
      <c r="J149" s="69">
        <v>2.7892899999999998</v>
      </c>
      <c r="K149" s="69" t="s">
        <v>145</v>
      </c>
      <c r="L149" s="69" t="s">
        <v>145</v>
      </c>
      <c r="M149" s="69" t="s">
        <v>145</v>
      </c>
      <c r="N149" s="69" t="s">
        <v>145</v>
      </c>
      <c r="O149" s="69" t="s">
        <v>145</v>
      </c>
      <c r="P149" s="69" t="s">
        <v>145</v>
      </c>
      <c r="Q149" s="69" t="s">
        <v>145</v>
      </c>
      <c r="R149" s="69" t="s">
        <v>145</v>
      </c>
      <c r="S149" s="69" t="s">
        <v>145</v>
      </c>
      <c r="T149" s="69" t="s">
        <v>145</v>
      </c>
      <c r="U149" s="69" t="s">
        <v>145</v>
      </c>
    </row>
    <row r="150" spans="1:21" customFormat="1" x14ac:dyDescent="0.25">
      <c r="B150" s="68" t="s">
        <v>72</v>
      </c>
      <c r="C150" s="69" t="s">
        <v>145</v>
      </c>
      <c r="D150" s="69">
        <v>7.9697899999999997</v>
      </c>
      <c r="E150" s="69" t="s">
        <v>145</v>
      </c>
      <c r="F150" s="69" t="s">
        <v>145</v>
      </c>
      <c r="G150" s="69" t="s">
        <v>145</v>
      </c>
      <c r="H150" s="69" t="s">
        <v>145</v>
      </c>
      <c r="I150" s="69" t="s">
        <v>145</v>
      </c>
      <c r="J150" s="69">
        <v>9.9380000000000006</v>
      </c>
      <c r="K150" s="69" t="s">
        <v>145</v>
      </c>
      <c r="L150" s="69" t="s">
        <v>145</v>
      </c>
      <c r="M150" s="69" t="s">
        <v>145</v>
      </c>
      <c r="N150" s="69" t="s">
        <v>145</v>
      </c>
      <c r="O150" s="69" t="s">
        <v>145</v>
      </c>
      <c r="P150" s="69" t="s">
        <v>145</v>
      </c>
      <c r="Q150" s="69" t="s">
        <v>145</v>
      </c>
      <c r="R150" s="69" t="s">
        <v>145</v>
      </c>
      <c r="S150" s="69" t="s">
        <v>145</v>
      </c>
      <c r="T150" s="69">
        <v>15.2057</v>
      </c>
      <c r="U150" s="69" t="s">
        <v>145</v>
      </c>
    </row>
    <row r="151" spans="1:21" ht="12.75" customHeight="1" x14ac:dyDescent="0.25">
      <c r="A151" s="61"/>
      <c r="B151" s="68" t="s">
        <v>73</v>
      </c>
      <c r="C151" s="72" t="s">
        <v>145</v>
      </c>
      <c r="D151" s="72">
        <v>15.88955</v>
      </c>
      <c r="E151" s="72" t="s">
        <v>145</v>
      </c>
      <c r="F151" s="72" t="s">
        <v>145</v>
      </c>
      <c r="G151" s="72" t="s">
        <v>145</v>
      </c>
      <c r="H151" s="72" t="s">
        <v>145</v>
      </c>
      <c r="I151" s="72" t="s">
        <v>145</v>
      </c>
      <c r="J151" s="72">
        <v>25.935779999999998</v>
      </c>
      <c r="K151" s="72" t="s">
        <v>145</v>
      </c>
      <c r="L151" s="72" t="s">
        <v>145</v>
      </c>
      <c r="M151" s="72" t="s">
        <v>145</v>
      </c>
      <c r="N151" s="72" t="s">
        <v>145</v>
      </c>
      <c r="O151" s="72" t="s">
        <v>145</v>
      </c>
      <c r="P151" s="72" t="s">
        <v>145</v>
      </c>
      <c r="Q151" s="72" t="s">
        <v>145</v>
      </c>
      <c r="R151" s="72" t="s">
        <v>145</v>
      </c>
      <c r="S151" s="72" t="s">
        <v>145</v>
      </c>
      <c r="T151" s="72" t="s">
        <v>145</v>
      </c>
      <c r="U151" s="72" t="s">
        <v>145</v>
      </c>
    </row>
    <row r="152" spans="1:21" ht="12.75" customHeight="1" x14ac:dyDescent="0.25">
      <c r="A152" s="61"/>
      <c r="B152" s="68" t="s">
        <v>74</v>
      </c>
      <c r="C152" s="72">
        <v>20.575290000000003</v>
      </c>
      <c r="D152" s="72">
        <v>22.73171</v>
      </c>
      <c r="E152" s="72">
        <v>23.495999999999999</v>
      </c>
      <c r="F152" s="72">
        <v>25.979209999999998</v>
      </c>
      <c r="G152" s="72">
        <v>27.448889999999999</v>
      </c>
      <c r="H152" s="72">
        <v>28.882650000000002</v>
      </c>
      <c r="I152" s="72">
        <v>31.480889999999999</v>
      </c>
      <c r="J152" s="72">
        <v>27.676650000000002</v>
      </c>
      <c r="K152" s="72">
        <v>27.452869999999997</v>
      </c>
      <c r="L152" s="72">
        <v>26.489159999999998</v>
      </c>
      <c r="M152" s="72">
        <v>28.883189999999999</v>
      </c>
      <c r="N152" s="72">
        <v>32.66977</v>
      </c>
      <c r="O152" s="72">
        <v>35.05827</v>
      </c>
      <c r="P152" s="72">
        <v>38.828849999999996</v>
      </c>
      <c r="Q152" s="72">
        <v>42.897109999999998</v>
      </c>
      <c r="R152" s="72">
        <v>44.843890000000002</v>
      </c>
      <c r="S152" s="72">
        <v>45.2622</v>
      </c>
      <c r="T152" s="72">
        <v>47.675899999999999</v>
      </c>
      <c r="U152" s="72">
        <v>48.243839999999999</v>
      </c>
    </row>
    <row r="153" spans="1:21" ht="12.75" customHeight="1" x14ac:dyDescent="0.25">
      <c r="A153" s="61"/>
      <c r="B153" s="67" t="s">
        <v>26</v>
      </c>
      <c r="C153" s="70">
        <v>10.308149999999999</v>
      </c>
      <c r="D153" s="70">
        <v>13.034780000000001</v>
      </c>
      <c r="E153" s="70">
        <v>13.747459999999998</v>
      </c>
      <c r="F153" s="70">
        <v>14.475190000000001</v>
      </c>
      <c r="G153" s="70">
        <v>15.260879999999998</v>
      </c>
      <c r="H153" s="70">
        <v>17.051770000000001</v>
      </c>
      <c r="I153" s="70">
        <v>17.901799999999998</v>
      </c>
      <c r="J153" s="70">
        <v>19.45899</v>
      </c>
      <c r="K153" s="70">
        <v>19.75187</v>
      </c>
      <c r="L153" s="70">
        <v>20.257110000000001</v>
      </c>
      <c r="M153" s="70">
        <v>20.140689999999999</v>
      </c>
      <c r="N153" s="70">
        <v>20.095359999999999</v>
      </c>
      <c r="O153" s="70">
        <v>19.860400000000002</v>
      </c>
      <c r="P153" s="70">
        <v>19.902830000000002</v>
      </c>
      <c r="Q153" s="70">
        <v>19.49924</v>
      </c>
      <c r="R153" s="70">
        <v>19.1921</v>
      </c>
      <c r="S153" s="70">
        <v>19.151959999999999</v>
      </c>
      <c r="T153" s="70">
        <v>18.929419999999997</v>
      </c>
      <c r="U153" s="70">
        <v>17.56052</v>
      </c>
    </row>
    <row r="154" spans="1:21" ht="12.75" customHeight="1" x14ac:dyDescent="0.25">
      <c r="A154" s="61"/>
      <c r="B154" s="67" t="s">
        <v>173</v>
      </c>
      <c r="C154" s="70" t="s">
        <v>145</v>
      </c>
      <c r="D154" s="70" t="s">
        <v>145</v>
      </c>
      <c r="E154" s="70" t="s">
        <v>145</v>
      </c>
      <c r="F154" s="70" t="s">
        <v>145</v>
      </c>
      <c r="G154" s="70" t="s">
        <v>145</v>
      </c>
      <c r="H154" s="70" t="s">
        <v>145</v>
      </c>
      <c r="I154" s="70" t="s">
        <v>145</v>
      </c>
      <c r="J154" s="70" t="s">
        <v>145</v>
      </c>
      <c r="K154" s="70" t="s">
        <v>145</v>
      </c>
      <c r="L154" s="70" t="s">
        <v>145</v>
      </c>
      <c r="M154" s="70" t="s">
        <v>145</v>
      </c>
      <c r="N154" s="70" t="s">
        <v>145</v>
      </c>
      <c r="O154" s="70" t="s">
        <v>145</v>
      </c>
      <c r="P154" s="70" t="s">
        <v>145</v>
      </c>
      <c r="Q154" s="70">
        <v>5.3421099999999999</v>
      </c>
      <c r="R154" s="70" t="s">
        <v>145</v>
      </c>
      <c r="S154" s="70" t="s">
        <v>145</v>
      </c>
      <c r="T154" s="70" t="s">
        <v>145</v>
      </c>
      <c r="U154" s="70" t="s">
        <v>145</v>
      </c>
    </row>
    <row r="155" spans="1:21" ht="12.75" customHeight="1" x14ac:dyDescent="0.25">
      <c r="A155" s="61"/>
      <c r="B155" s="73" t="s">
        <v>174</v>
      </c>
      <c r="C155" s="71">
        <v>35.476800000000004</v>
      </c>
      <c r="D155" s="71">
        <v>57.544910000000002</v>
      </c>
      <c r="E155" s="71">
        <v>64.700839999999999</v>
      </c>
      <c r="F155" s="71">
        <v>68.774119999999996</v>
      </c>
      <c r="G155" s="71">
        <v>74.165789999999987</v>
      </c>
      <c r="H155" s="71">
        <v>57.526029999999999</v>
      </c>
      <c r="I155" s="71">
        <v>62.565109999999997</v>
      </c>
      <c r="J155" s="71">
        <v>69.91713</v>
      </c>
      <c r="K155" s="71">
        <v>73.07441</v>
      </c>
      <c r="L155" s="71">
        <v>78.054829999999995</v>
      </c>
      <c r="M155" s="71">
        <v>80.858080000000001</v>
      </c>
      <c r="N155" s="71">
        <v>81.015679999999989</v>
      </c>
      <c r="O155" s="71">
        <v>81.835499999999996</v>
      </c>
      <c r="P155" s="71">
        <v>82.631410000000002</v>
      </c>
      <c r="Q155" s="71">
        <v>84.927639999999997</v>
      </c>
      <c r="R155" s="71">
        <v>82.758250000000004</v>
      </c>
      <c r="S155" s="71">
        <v>83.61827000000001</v>
      </c>
      <c r="T155" s="71">
        <v>85.335250000000002</v>
      </c>
      <c r="U155" s="71">
        <v>84.9542</v>
      </c>
    </row>
    <row r="156" spans="1:21" ht="12.75" customHeight="1" x14ac:dyDescent="0.25">
      <c r="A156" s="61"/>
      <c r="B156" s="67" t="s">
        <v>27</v>
      </c>
      <c r="C156" s="66">
        <v>4.0556099999999997</v>
      </c>
      <c r="D156" s="70">
        <v>1.31734</v>
      </c>
      <c r="E156" s="66">
        <v>1.3381500000000002</v>
      </c>
      <c r="F156" s="70">
        <v>1.3056800000000002</v>
      </c>
      <c r="G156" s="66">
        <v>1.3314600000000001</v>
      </c>
      <c r="H156" s="70">
        <v>1.16133</v>
      </c>
      <c r="I156" s="66">
        <v>0.79200999999999999</v>
      </c>
      <c r="J156" s="70">
        <v>0.86336999999999997</v>
      </c>
      <c r="K156" s="66">
        <v>0.92042999999999997</v>
      </c>
      <c r="L156" s="70">
        <v>1.1666500000000002</v>
      </c>
      <c r="M156" s="66">
        <v>1.4553</v>
      </c>
      <c r="N156" s="70">
        <v>1.62456</v>
      </c>
      <c r="O156" s="66">
        <v>1.6563299999999999</v>
      </c>
      <c r="P156" s="70">
        <v>1.58172</v>
      </c>
      <c r="Q156" s="66">
        <v>1.6508900000000002</v>
      </c>
      <c r="R156" s="70">
        <v>1.7417400000000001</v>
      </c>
      <c r="S156" s="66">
        <v>1.6583399999999999</v>
      </c>
      <c r="T156" s="70">
        <v>1.90469</v>
      </c>
      <c r="U156" s="66" t="s">
        <v>145</v>
      </c>
    </row>
    <row r="157" spans="1:21" ht="12.75" customHeight="1" x14ac:dyDescent="0.25">
      <c r="A157" s="61"/>
      <c r="B157" s="67" t="s">
        <v>28</v>
      </c>
      <c r="C157" s="70">
        <v>12.73925</v>
      </c>
      <c r="D157" s="70">
        <v>9.1983300000000003</v>
      </c>
      <c r="E157" s="70">
        <v>8.4589400000000001</v>
      </c>
      <c r="F157" s="70">
        <v>11.882440000000001</v>
      </c>
      <c r="G157" s="70">
        <v>12.11636</v>
      </c>
      <c r="H157" s="70">
        <v>11.44285</v>
      </c>
      <c r="I157" s="70">
        <v>9.4747800000000009</v>
      </c>
      <c r="J157" s="70">
        <v>9.79209</v>
      </c>
      <c r="K157" s="70">
        <v>11.886229999999999</v>
      </c>
      <c r="L157" s="70">
        <v>12.23739</v>
      </c>
      <c r="M157" s="70">
        <v>12.926219999999999</v>
      </c>
      <c r="N157" s="70">
        <v>13.671479999999999</v>
      </c>
      <c r="O157" s="70">
        <v>12.69825</v>
      </c>
      <c r="P157" s="70">
        <v>13.263590000000001</v>
      </c>
      <c r="Q157" s="70">
        <v>13.698499999999999</v>
      </c>
      <c r="R157" s="70">
        <v>15.305260000000001</v>
      </c>
      <c r="S157" s="70">
        <v>15.10829</v>
      </c>
      <c r="T157" s="70">
        <v>14.29799</v>
      </c>
      <c r="U157" s="70">
        <v>14.52603</v>
      </c>
    </row>
    <row r="158" spans="1:21" ht="12.75" customHeight="1" x14ac:dyDescent="0.25">
      <c r="A158" s="61"/>
      <c r="B158" s="68" t="s">
        <v>75</v>
      </c>
      <c r="C158" s="69">
        <v>348.40159</v>
      </c>
      <c r="D158" s="69">
        <v>208.19048999999998</v>
      </c>
      <c r="E158" s="69">
        <v>192.99239</v>
      </c>
      <c r="F158" s="69">
        <v>184.68973</v>
      </c>
      <c r="G158" s="69">
        <v>171.03202999999999</v>
      </c>
      <c r="H158" s="69">
        <v>199.81189000000001</v>
      </c>
      <c r="I158" s="69">
        <v>201.11664000000002</v>
      </c>
      <c r="J158" s="69">
        <v>157.95587</v>
      </c>
      <c r="K158" s="69">
        <v>167.02707000000001</v>
      </c>
      <c r="L158" s="69">
        <v>173.28352999999998</v>
      </c>
      <c r="M158" s="69">
        <v>181.97654999999997</v>
      </c>
      <c r="N158" s="69">
        <v>188.96651</v>
      </c>
      <c r="O158" s="69">
        <v>197.32035999999999</v>
      </c>
      <c r="P158" s="69">
        <v>206.54040000000001</v>
      </c>
      <c r="Q158" s="69">
        <v>214.22351999999998</v>
      </c>
      <c r="R158" s="69">
        <v>226.50032999999999</v>
      </c>
      <c r="S158" s="69">
        <v>206.18719000000002</v>
      </c>
      <c r="T158" s="69">
        <v>230.4153</v>
      </c>
      <c r="U158" s="69">
        <v>241.98904000000002</v>
      </c>
    </row>
    <row r="159" spans="1:21" ht="12.75" customHeight="1" x14ac:dyDescent="0.25">
      <c r="A159" s="61"/>
      <c r="B159" s="68" t="s">
        <v>175</v>
      </c>
      <c r="C159" s="69" t="s">
        <v>145</v>
      </c>
      <c r="D159" s="69" t="s">
        <v>145</v>
      </c>
      <c r="E159" s="69" t="s">
        <v>145</v>
      </c>
      <c r="F159" s="69" t="s">
        <v>145</v>
      </c>
      <c r="G159" s="69" t="s">
        <v>145</v>
      </c>
      <c r="H159" s="69" t="s">
        <v>145</v>
      </c>
      <c r="I159" s="69" t="s">
        <v>145</v>
      </c>
      <c r="J159" s="69" t="s">
        <v>145</v>
      </c>
      <c r="K159" s="69" t="s">
        <v>145</v>
      </c>
      <c r="L159" s="69" t="s">
        <v>145</v>
      </c>
      <c r="M159" s="69" t="s">
        <v>145</v>
      </c>
      <c r="N159" s="69" t="s">
        <v>145</v>
      </c>
      <c r="O159" s="69">
        <v>0.27400000000000002</v>
      </c>
      <c r="P159" s="69" t="s">
        <v>145</v>
      </c>
      <c r="Q159" s="69" t="s">
        <v>145</v>
      </c>
      <c r="R159" s="69" t="s">
        <v>145</v>
      </c>
      <c r="S159" s="69" t="s">
        <v>145</v>
      </c>
      <c r="T159" s="69" t="s">
        <v>145</v>
      </c>
      <c r="U159" s="69" t="s">
        <v>145</v>
      </c>
    </row>
    <row r="160" spans="1:21" ht="12.75" customHeight="1" x14ac:dyDescent="0.25">
      <c r="A160" s="61"/>
      <c r="B160" s="68" t="s">
        <v>140</v>
      </c>
      <c r="C160" s="69" t="s">
        <v>145</v>
      </c>
      <c r="D160" s="69">
        <v>2.6269999999999998E-2</v>
      </c>
      <c r="E160" s="69" t="s">
        <v>145</v>
      </c>
      <c r="F160" s="69" t="s">
        <v>145</v>
      </c>
      <c r="G160" s="69" t="s">
        <v>145</v>
      </c>
      <c r="H160" s="69" t="s">
        <v>145</v>
      </c>
      <c r="I160" s="69" t="s">
        <v>145</v>
      </c>
      <c r="J160" s="69" t="s">
        <v>145</v>
      </c>
      <c r="K160" s="69" t="s">
        <v>145</v>
      </c>
      <c r="L160" s="69" t="s">
        <v>145</v>
      </c>
      <c r="M160" s="69" t="s">
        <v>145</v>
      </c>
      <c r="N160" s="69" t="s">
        <v>145</v>
      </c>
      <c r="O160" s="69" t="s">
        <v>145</v>
      </c>
      <c r="P160" s="69" t="s">
        <v>145</v>
      </c>
      <c r="Q160" s="69" t="s">
        <v>145</v>
      </c>
      <c r="R160" s="69" t="s">
        <v>145</v>
      </c>
      <c r="S160" s="69" t="s">
        <v>145</v>
      </c>
      <c r="T160" s="69" t="s">
        <v>145</v>
      </c>
      <c r="U160" s="69" t="s">
        <v>145</v>
      </c>
    </row>
    <row r="161" spans="1:21" ht="12.75" customHeight="1" x14ac:dyDescent="0.25">
      <c r="A161" s="61"/>
      <c r="B161" s="68" t="s">
        <v>76</v>
      </c>
      <c r="C161" s="69" t="s">
        <v>145</v>
      </c>
      <c r="D161" s="69">
        <v>0.10552</v>
      </c>
      <c r="E161" s="69" t="s">
        <v>145</v>
      </c>
      <c r="F161" s="69" t="s">
        <v>145</v>
      </c>
      <c r="G161" s="69" t="s">
        <v>145</v>
      </c>
      <c r="H161" s="69" t="s">
        <v>145</v>
      </c>
      <c r="I161" s="69" t="s">
        <v>145</v>
      </c>
      <c r="J161" s="69" t="s">
        <v>145</v>
      </c>
      <c r="K161" s="69" t="s">
        <v>145</v>
      </c>
      <c r="L161" s="69" t="s">
        <v>145</v>
      </c>
      <c r="M161" s="69" t="s">
        <v>145</v>
      </c>
      <c r="N161" s="69" t="s">
        <v>145</v>
      </c>
      <c r="O161" s="69" t="s">
        <v>145</v>
      </c>
      <c r="P161" s="69" t="s">
        <v>145</v>
      </c>
      <c r="Q161" s="69" t="s">
        <v>145</v>
      </c>
      <c r="R161" s="69" t="s">
        <v>145</v>
      </c>
      <c r="S161" s="69" t="s">
        <v>145</v>
      </c>
      <c r="T161" s="69" t="s">
        <v>145</v>
      </c>
      <c r="U161" s="69" t="s">
        <v>145</v>
      </c>
    </row>
    <row r="162" spans="1:21" ht="22.95" customHeight="1" x14ac:dyDescent="0.25">
      <c r="A162" s="61"/>
      <c r="B162" s="68" t="s">
        <v>176</v>
      </c>
      <c r="C162" s="72">
        <v>2.8379999999999999E-2</v>
      </c>
      <c r="D162" s="72">
        <v>3.3939999999999998E-2</v>
      </c>
      <c r="E162" s="72" t="s">
        <v>145</v>
      </c>
      <c r="F162" s="72" t="s">
        <v>145</v>
      </c>
      <c r="G162" s="72">
        <v>3.789E-2</v>
      </c>
      <c r="H162" s="72" t="s">
        <v>145</v>
      </c>
      <c r="I162" s="72" t="s">
        <v>145</v>
      </c>
      <c r="J162" s="72" t="s">
        <v>145</v>
      </c>
      <c r="K162" s="72" t="s">
        <v>145</v>
      </c>
      <c r="L162" s="72" t="s">
        <v>145</v>
      </c>
      <c r="M162" s="72" t="s">
        <v>145</v>
      </c>
      <c r="N162" s="72" t="s">
        <v>145</v>
      </c>
      <c r="O162" s="72" t="s">
        <v>145</v>
      </c>
      <c r="P162" s="72" t="s">
        <v>145</v>
      </c>
      <c r="Q162" s="72" t="s">
        <v>145</v>
      </c>
      <c r="R162" s="72" t="s">
        <v>145</v>
      </c>
      <c r="S162" s="72" t="s">
        <v>145</v>
      </c>
      <c r="T162" s="72" t="s">
        <v>145</v>
      </c>
      <c r="U162" s="72" t="s">
        <v>145</v>
      </c>
    </row>
    <row r="163" spans="1:21" ht="12.75" customHeight="1" x14ac:dyDescent="0.25">
      <c r="A163" s="61"/>
      <c r="B163" s="67" t="s">
        <v>116</v>
      </c>
      <c r="C163" s="70" t="s">
        <v>145</v>
      </c>
      <c r="D163" s="70">
        <v>7.1230000000000002E-2</v>
      </c>
      <c r="E163" s="70" t="s">
        <v>145</v>
      </c>
      <c r="F163" s="70" t="s">
        <v>145</v>
      </c>
      <c r="G163" s="70" t="s">
        <v>145</v>
      </c>
      <c r="H163" s="70" t="s">
        <v>145</v>
      </c>
      <c r="I163" s="70" t="s">
        <v>145</v>
      </c>
      <c r="J163" s="70" t="s">
        <v>145</v>
      </c>
      <c r="K163" s="70" t="s">
        <v>145</v>
      </c>
      <c r="L163" s="70" t="s">
        <v>145</v>
      </c>
      <c r="M163" s="70" t="s">
        <v>145</v>
      </c>
      <c r="N163" s="70" t="s">
        <v>145</v>
      </c>
      <c r="O163" s="70" t="s">
        <v>145</v>
      </c>
      <c r="P163" s="70" t="s">
        <v>145</v>
      </c>
      <c r="Q163" s="70" t="s">
        <v>145</v>
      </c>
      <c r="R163" s="70" t="s">
        <v>145</v>
      </c>
      <c r="S163" s="70" t="s">
        <v>145</v>
      </c>
      <c r="T163" s="70" t="s">
        <v>145</v>
      </c>
      <c r="U163" s="70" t="s">
        <v>145</v>
      </c>
    </row>
    <row r="164" spans="1:21" ht="12.75" customHeight="1" x14ac:dyDescent="0.25">
      <c r="A164" s="61"/>
      <c r="B164" s="67" t="s">
        <v>150</v>
      </c>
      <c r="C164" s="70" t="s">
        <v>145</v>
      </c>
      <c r="D164" s="70" t="s">
        <v>145</v>
      </c>
      <c r="E164" s="70" t="s">
        <v>145</v>
      </c>
      <c r="F164" s="70" t="s">
        <v>145</v>
      </c>
      <c r="G164" s="70" t="s">
        <v>145</v>
      </c>
      <c r="H164" s="70" t="s">
        <v>145</v>
      </c>
      <c r="I164" s="70" t="s">
        <v>145</v>
      </c>
      <c r="J164" s="70" t="s">
        <v>145</v>
      </c>
      <c r="K164" s="70" t="s">
        <v>145</v>
      </c>
      <c r="L164" s="70" t="s">
        <v>145</v>
      </c>
      <c r="M164" s="70" t="s">
        <v>145</v>
      </c>
      <c r="N164" s="70" t="s">
        <v>145</v>
      </c>
      <c r="O164" s="70" t="s">
        <v>145</v>
      </c>
      <c r="P164" s="70" t="s">
        <v>145</v>
      </c>
      <c r="Q164" s="70">
        <v>0.13966999999999999</v>
      </c>
      <c r="R164" s="70" t="s">
        <v>145</v>
      </c>
      <c r="S164" s="70" t="s">
        <v>145</v>
      </c>
      <c r="T164" s="70" t="s">
        <v>145</v>
      </c>
      <c r="U164" s="70" t="s">
        <v>145</v>
      </c>
    </row>
    <row r="165" spans="1:21" ht="12.75" customHeight="1" x14ac:dyDescent="0.25">
      <c r="A165" s="61"/>
      <c r="B165" s="73" t="s">
        <v>117</v>
      </c>
      <c r="C165" s="71" t="s">
        <v>145</v>
      </c>
      <c r="D165" s="71" t="s">
        <v>145</v>
      </c>
      <c r="E165" s="71" t="s">
        <v>145</v>
      </c>
      <c r="F165" s="71" t="s">
        <v>145</v>
      </c>
      <c r="G165" s="71" t="s">
        <v>145</v>
      </c>
      <c r="H165" s="71">
        <v>2.2159999999999999E-2</v>
      </c>
      <c r="I165" s="71" t="s">
        <v>145</v>
      </c>
      <c r="J165" s="71" t="s">
        <v>145</v>
      </c>
      <c r="K165" s="71" t="s">
        <v>145</v>
      </c>
      <c r="L165" s="71" t="s">
        <v>145</v>
      </c>
      <c r="M165" s="71" t="s">
        <v>145</v>
      </c>
      <c r="N165" s="71" t="s">
        <v>145</v>
      </c>
      <c r="O165" s="71">
        <v>2.8309999999999998E-2</v>
      </c>
      <c r="P165" s="71" t="s">
        <v>145</v>
      </c>
      <c r="Q165" s="71" t="s">
        <v>145</v>
      </c>
      <c r="R165" s="71" t="s">
        <v>145</v>
      </c>
      <c r="S165" s="71" t="s">
        <v>145</v>
      </c>
      <c r="T165" s="71" t="s">
        <v>145</v>
      </c>
      <c r="U165" s="71" t="s">
        <v>145</v>
      </c>
    </row>
    <row r="166" spans="1:21" ht="12.75" customHeight="1" x14ac:dyDescent="0.25">
      <c r="A166" s="61"/>
      <c r="B166" s="67" t="s">
        <v>141</v>
      </c>
      <c r="C166" s="66">
        <v>40.176250000000003</v>
      </c>
      <c r="D166" s="70" t="s">
        <v>145</v>
      </c>
      <c r="E166" s="66" t="s">
        <v>145</v>
      </c>
      <c r="F166" s="70" t="s">
        <v>145</v>
      </c>
      <c r="G166" s="66" t="s">
        <v>145</v>
      </c>
      <c r="H166" s="70" t="s">
        <v>145</v>
      </c>
      <c r="I166" s="66" t="s">
        <v>145</v>
      </c>
      <c r="J166" s="70">
        <v>58.092860000000002</v>
      </c>
      <c r="K166" s="66" t="s">
        <v>145</v>
      </c>
      <c r="L166" s="70" t="s">
        <v>145</v>
      </c>
      <c r="M166" s="66" t="s">
        <v>145</v>
      </c>
      <c r="N166" s="70" t="s">
        <v>145</v>
      </c>
      <c r="O166" s="66" t="s">
        <v>145</v>
      </c>
      <c r="P166" s="70" t="s">
        <v>145</v>
      </c>
      <c r="Q166" s="66" t="s">
        <v>145</v>
      </c>
      <c r="R166" s="70" t="s">
        <v>145</v>
      </c>
      <c r="S166" s="66" t="s">
        <v>145</v>
      </c>
      <c r="T166" s="70" t="s">
        <v>145</v>
      </c>
      <c r="U166" s="66" t="s">
        <v>145</v>
      </c>
    </row>
    <row r="167" spans="1:21" ht="12.75" customHeight="1" x14ac:dyDescent="0.25">
      <c r="A167" s="61"/>
      <c r="B167" s="67" t="s">
        <v>118</v>
      </c>
      <c r="C167" s="70" t="s">
        <v>145</v>
      </c>
      <c r="D167" s="70" t="s">
        <v>145</v>
      </c>
      <c r="E167" s="70" t="s">
        <v>145</v>
      </c>
      <c r="F167" s="70" t="s">
        <v>145</v>
      </c>
      <c r="G167" s="70" t="s">
        <v>145</v>
      </c>
      <c r="H167" s="70" t="s">
        <v>145</v>
      </c>
      <c r="I167" s="70" t="s">
        <v>145</v>
      </c>
      <c r="J167" s="70">
        <v>1.9208099999999999</v>
      </c>
      <c r="K167" s="70" t="s">
        <v>145</v>
      </c>
      <c r="L167" s="70" t="s">
        <v>145</v>
      </c>
      <c r="M167" s="70" t="s">
        <v>145</v>
      </c>
      <c r="N167" s="70" t="s">
        <v>145</v>
      </c>
      <c r="O167" s="70" t="s">
        <v>145</v>
      </c>
      <c r="P167" s="70" t="s">
        <v>145</v>
      </c>
      <c r="Q167" s="70" t="s">
        <v>145</v>
      </c>
      <c r="R167" s="70" t="s">
        <v>145</v>
      </c>
      <c r="S167" s="70" t="s">
        <v>145</v>
      </c>
      <c r="T167" s="70" t="s">
        <v>145</v>
      </c>
      <c r="U167" s="70" t="s">
        <v>145</v>
      </c>
    </row>
    <row r="168" spans="1:21" ht="12.75" customHeight="1" x14ac:dyDescent="0.25">
      <c r="A168" s="61"/>
      <c r="B168" s="68" t="s">
        <v>177</v>
      </c>
      <c r="C168" s="69">
        <v>5.7153400000000003</v>
      </c>
      <c r="D168" s="69" t="s">
        <v>145</v>
      </c>
      <c r="E168" s="69" t="s">
        <v>145</v>
      </c>
      <c r="F168" s="69" t="s">
        <v>145</v>
      </c>
      <c r="G168" s="69" t="s">
        <v>145</v>
      </c>
      <c r="H168" s="69">
        <v>3.8767</v>
      </c>
      <c r="I168" s="69" t="s">
        <v>145</v>
      </c>
      <c r="J168" s="69" t="s">
        <v>145</v>
      </c>
      <c r="K168" s="69" t="s">
        <v>145</v>
      </c>
      <c r="L168" s="69" t="s">
        <v>145</v>
      </c>
      <c r="M168" s="69" t="s">
        <v>145</v>
      </c>
      <c r="N168" s="69" t="s">
        <v>145</v>
      </c>
      <c r="O168" s="69" t="s">
        <v>145</v>
      </c>
      <c r="P168" s="69" t="s">
        <v>145</v>
      </c>
      <c r="Q168" s="69" t="s">
        <v>145</v>
      </c>
      <c r="R168" s="69" t="s">
        <v>145</v>
      </c>
      <c r="S168" s="69" t="s">
        <v>145</v>
      </c>
      <c r="T168" s="69" t="s">
        <v>145</v>
      </c>
      <c r="U168" s="69" t="s">
        <v>145</v>
      </c>
    </row>
    <row r="169" spans="1:21" ht="12.75" customHeight="1" x14ac:dyDescent="0.25">
      <c r="A169" s="61"/>
      <c r="B169" s="68" t="s">
        <v>119</v>
      </c>
      <c r="C169" s="69" t="s">
        <v>145</v>
      </c>
      <c r="D169" s="69" t="s">
        <v>145</v>
      </c>
      <c r="E169" s="69">
        <v>5.5350000000000003E-2</v>
      </c>
      <c r="F169" s="69" t="s">
        <v>145</v>
      </c>
      <c r="G169" s="69" t="s">
        <v>145</v>
      </c>
      <c r="H169" s="69" t="s">
        <v>145</v>
      </c>
      <c r="I169" s="69" t="s">
        <v>145</v>
      </c>
      <c r="J169" s="69">
        <v>6.6450000000000009E-2</v>
      </c>
      <c r="K169" s="69" t="s">
        <v>145</v>
      </c>
      <c r="L169" s="69" t="s">
        <v>145</v>
      </c>
      <c r="M169" s="69" t="s">
        <v>145</v>
      </c>
      <c r="N169" s="69" t="s">
        <v>145</v>
      </c>
      <c r="O169" s="69" t="s">
        <v>145</v>
      </c>
      <c r="P169" s="69" t="s">
        <v>145</v>
      </c>
      <c r="Q169" s="69" t="s">
        <v>145</v>
      </c>
      <c r="R169" s="69" t="s">
        <v>145</v>
      </c>
      <c r="S169" s="69" t="s">
        <v>145</v>
      </c>
      <c r="T169" s="69" t="s">
        <v>145</v>
      </c>
      <c r="U169" s="69" t="s">
        <v>145</v>
      </c>
    </row>
    <row r="170" spans="1:21" ht="13.5" customHeight="1" x14ac:dyDescent="0.25">
      <c r="A170" s="61"/>
      <c r="B170" s="68" t="s">
        <v>142</v>
      </c>
      <c r="C170" s="69" t="s">
        <v>145</v>
      </c>
      <c r="D170" s="69">
        <v>4.09999</v>
      </c>
      <c r="E170" s="69" t="s">
        <v>145</v>
      </c>
      <c r="F170" s="69" t="s">
        <v>145</v>
      </c>
      <c r="G170" s="69" t="s">
        <v>145</v>
      </c>
      <c r="H170" s="69" t="s">
        <v>145</v>
      </c>
      <c r="I170" s="69" t="s">
        <v>145</v>
      </c>
      <c r="J170" s="69">
        <v>5.8108199999999997</v>
      </c>
      <c r="K170" s="69" t="s">
        <v>145</v>
      </c>
      <c r="L170" s="69" t="s">
        <v>145</v>
      </c>
      <c r="M170" s="69" t="s">
        <v>145</v>
      </c>
      <c r="N170" s="69" t="s">
        <v>145</v>
      </c>
      <c r="O170" s="69" t="s">
        <v>145</v>
      </c>
      <c r="P170" s="69" t="s">
        <v>145</v>
      </c>
      <c r="Q170" s="69" t="s">
        <v>145</v>
      </c>
      <c r="R170" s="69" t="s">
        <v>145</v>
      </c>
      <c r="S170" s="69" t="s">
        <v>145</v>
      </c>
      <c r="T170" s="69">
        <v>6.9607700000000001</v>
      </c>
      <c r="U170" s="69" t="s">
        <v>145</v>
      </c>
    </row>
    <row r="171" spans="1:21" ht="12.75" customHeight="1" x14ac:dyDescent="0.25">
      <c r="A171" s="61"/>
      <c r="B171" s="68" t="s">
        <v>77</v>
      </c>
      <c r="C171" s="72">
        <v>5.0218500000000006</v>
      </c>
      <c r="D171" s="72">
        <v>4.0980400000000001</v>
      </c>
      <c r="E171" s="72">
        <v>4.3489599999999999</v>
      </c>
      <c r="F171" s="72">
        <v>4.4032299999999998</v>
      </c>
      <c r="G171" s="72">
        <v>4.5724</v>
      </c>
      <c r="H171" s="72">
        <v>4.8545100000000003</v>
      </c>
      <c r="I171" s="72">
        <v>4.7384899999999996</v>
      </c>
      <c r="J171" s="72">
        <v>4.2490699999999997</v>
      </c>
      <c r="K171" s="72">
        <v>4.8095799999999995</v>
      </c>
      <c r="L171" s="72">
        <v>4.9365699999999997</v>
      </c>
      <c r="M171" s="72">
        <v>5.0467500000000003</v>
      </c>
      <c r="N171" s="72">
        <v>5.3046699999999998</v>
      </c>
      <c r="O171" s="72">
        <v>6.2649499999999998</v>
      </c>
      <c r="P171" s="72">
        <v>5.8580200000000007</v>
      </c>
      <c r="Q171" s="72">
        <v>6.5175600000000005</v>
      </c>
      <c r="R171" s="72">
        <v>6.7131699999999999</v>
      </c>
      <c r="S171" s="72">
        <v>6.1730100000000006</v>
      </c>
      <c r="T171" s="72">
        <v>6.6524200000000002</v>
      </c>
      <c r="U171" s="72">
        <v>6.39635</v>
      </c>
    </row>
    <row r="172" spans="1:21" ht="12.75" customHeight="1" x14ac:dyDescent="0.25">
      <c r="A172" s="61"/>
      <c r="B172" s="68" t="s">
        <v>29</v>
      </c>
      <c r="C172" s="72">
        <v>2.7298100000000001</v>
      </c>
      <c r="D172" s="72">
        <v>3.4476300000000002</v>
      </c>
      <c r="E172" s="72">
        <v>3.8243299999999998</v>
      </c>
      <c r="F172" s="72">
        <v>4.4625000000000004</v>
      </c>
      <c r="G172" s="72">
        <v>4.5303500000000003</v>
      </c>
      <c r="H172" s="72">
        <v>3.90456</v>
      </c>
      <c r="I172" s="72">
        <v>3.7122800000000002</v>
      </c>
      <c r="J172" s="72">
        <v>3.8616700000000002</v>
      </c>
      <c r="K172" s="72">
        <v>3.9841100000000003</v>
      </c>
      <c r="L172" s="72">
        <v>3.86422</v>
      </c>
      <c r="M172" s="72">
        <v>4.0034999999999998</v>
      </c>
      <c r="N172" s="72">
        <v>4.1534700000000004</v>
      </c>
      <c r="O172" s="72">
        <v>4.4276099999999996</v>
      </c>
      <c r="P172" s="72">
        <v>4.6474299999999999</v>
      </c>
      <c r="Q172" s="72">
        <v>5.2288199999999998</v>
      </c>
      <c r="R172" s="72">
        <v>6.1577299999999999</v>
      </c>
      <c r="S172" s="72">
        <v>5.32538</v>
      </c>
      <c r="T172" s="72">
        <v>5.2651199999999996</v>
      </c>
      <c r="U172" s="72">
        <v>5.69869</v>
      </c>
    </row>
    <row r="173" spans="1:21" ht="12.75" customHeight="1" x14ac:dyDescent="0.25">
      <c r="A173" s="61"/>
      <c r="B173" s="67" t="s">
        <v>143</v>
      </c>
      <c r="C173" s="70" t="s">
        <v>145</v>
      </c>
      <c r="D173" s="70">
        <v>0.19278999999999999</v>
      </c>
      <c r="E173" s="70" t="s">
        <v>145</v>
      </c>
      <c r="F173" s="70" t="s">
        <v>145</v>
      </c>
      <c r="G173" s="70" t="s">
        <v>145</v>
      </c>
      <c r="H173" s="70" t="s">
        <v>145</v>
      </c>
      <c r="I173" s="70" t="s">
        <v>145</v>
      </c>
      <c r="J173" s="70" t="s">
        <v>145</v>
      </c>
      <c r="K173" s="70" t="s">
        <v>145</v>
      </c>
      <c r="L173" s="70" t="s">
        <v>145</v>
      </c>
      <c r="M173" s="70" t="s">
        <v>145</v>
      </c>
      <c r="N173" s="70" t="s">
        <v>145</v>
      </c>
      <c r="O173" s="70" t="s">
        <v>145</v>
      </c>
      <c r="P173" s="70" t="s">
        <v>145</v>
      </c>
      <c r="Q173" s="70" t="s">
        <v>145</v>
      </c>
      <c r="R173" s="70" t="s">
        <v>145</v>
      </c>
      <c r="S173" s="70" t="s">
        <v>145</v>
      </c>
      <c r="T173" s="70" t="s">
        <v>145</v>
      </c>
      <c r="U173" s="70" t="s">
        <v>145</v>
      </c>
    </row>
    <row r="174" spans="1:21" ht="12.75" customHeight="1" x14ac:dyDescent="0.25">
      <c r="A174" s="61"/>
      <c r="B174" s="67" t="s">
        <v>144</v>
      </c>
      <c r="C174" s="70">
        <v>31.54401</v>
      </c>
      <c r="D174" s="70">
        <v>43.52167</v>
      </c>
      <c r="E174" s="70" t="s">
        <v>145</v>
      </c>
      <c r="F174" s="70" t="s">
        <v>145</v>
      </c>
      <c r="G174" s="70" t="s">
        <v>145</v>
      </c>
      <c r="H174" s="70" t="s">
        <v>145</v>
      </c>
      <c r="I174" s="70" t="s">
        <v>145</v>
      </c>
      <c r="J174" s="70" t="s">
        <v>145</v>
      </c>
      <c r="K174" s="70" t="s">
        <v>145</v>
      </c>
      <c r="L174" s="70" t="s">
        <v>145</v>
      </c>
      <c r="M174" s="70" t="s">
        <v>145</v>
      </c>
      <c r="N174" s="70" t="s">
        <v>145</v>
      </c>
      <c r="O174" s="70" t="s">
        <v>145</v>
      </c>
      <c r="P174" s="70" t="s">
        <v>145</v>
      </c>
      <c r="Q174" s="70" t="s">
        <v>145</v>
      </c>
      <c r="R174" s="70" t="s">
        <v>145</v>
      </c>
      <c r="S174" s="70" t="s">
        <v>145</v>
      </c>
      <c r="T174" s="70" t="s">
        <v>145</v>
      </c>
      <c r="U174" s="70" t="s">
        <v>145</v>
      </c>
    </row>
    <row r="175" spans="1:21" ht="12.75" customHeight="1" x14ac:dyDescent="0.25">
      <c r="A175" s="61"/>
      <c r="B175" s="73" t="s">
        <v>30</v>
      </c>
      <c r="C175" s="71">
        <v>59.11056</v>
      </c>
      <c r="D175" s="71">
        <v>69.473119999999994</v>
      </c>
      <c r="E175" s="71">
        <v>70.253119999999996</v>
      </c>
      <c r="F175" s="71">
        <v>75.177030000000002</v>
      </c>
      <c r="G175" s="71">
        <v>75.031220000000005</v>
      </c>
      <c r="H175" s="71">
        <v>81.750219999999999</v>
      </c>
      <c r="I175" s="71">
        <v>85.708939999999998</v>
      </c>
      <c r="J175" s="71">
        <v>87.283630000000002</v>
      </c>
      <c r="K175" s="71">
        <v>90.787940000000006</v>
      </c>
      <c r="L175" s="71">
        <v>92.383490000000009</v>
      </c>
      <c r="M175" s="71">
        <v>96.77149</v>
      </c>
      <c r="N175" s="71">
        <v>100.47919999999999</v>
      </c>
      <c r="O175" s="71">
        <v>103.43010000000001</v>
      </c>
      <c r="P175" s="71">
        <v>106.58508</v>
      </c>
      <c r="Q175" s="71">
        <v>108.86436999999999</v>
      </c>
      <c r="R175" s="71">
        <v>102.8497</v>
      </c>
      <c r="S175" s="71">
        <v>95.444270000000003</v>
      </c>
      <c r="T175" s="71">
        <v>92.00424000000001</v>
      </c>
      <c r="U175" s="71">
        <v>86.737909999999999</v>
      </c>
    </row>
    <row r="176" spans="1:21" ht="12.75" customHeight="1" x14ac:dyDescent="0.25">
      <c r="A176" s="61"/>
      <c r="B176" s="67" t="s">
        <v>78</v>
      </c>
      <c r="C176" s="66" t="s">
        <v>145</v>
      </c>
      <c r="D176" s="70">
        <v>2.988</v>
      </c>
      <c r="E176" s="66">
        <v>3.1669999999999998</v>
      </c>
      <c r="F176" s="70" t="s">
        <v>145</v>
      </c>
      <c r="G176" s="66" t="s">
        <v>145</v>
      </c>
      <c r="H176" s="70" t="s">
        <v>145</v>
      </c>
      <c r="I176" s="66" t="s">
        <v>145</v>
      </c>
      <c r="J176" s="70">
        <v>5.0837700000000003</v>
      </c>
      <c r="K176" s="66" t="s">
        <v>145</v>
      </c>
      <c r="L176" s="70" t="s">
        <v>145</v>
      </c>
      <c r="M176" s="66" t="s">
        <v>145</v>
      </c>
      <c r="N176" s="70" t="s">
        <v>145</v>
      </c>
      <c r="O176" s="66" t="s">
        <v>145</v>
      </c>
      <c r="P176" s="70" t="s">
        <v>145</v>
      </c>
      <c r="Q176" s="66" t="s">
        <v>145</v>
      </c>
      <c r="R176" s="70" t="s">
        <v>145</v>
      </c>
      <c r="S176" s="66" t="s">
        <v>145</v>
      </c>
      <c r="T176" s="70" t="s">
        <v>145</v>
      </c>
      <c r="U176" s="66" t="s">
        <v>145</v>
      </c>
    </row>
    <row r="177" spans="1:21" ht="12.75" customHeight="1" x14ac:dyDescent="0.25">
      <c r="A177" s="61"/>
      <c r="B177" s="67" t="s">
        <v>79</v>
      </c>
      <c r="C177" s="70" t="s">
        <v>145</v>
      </c>
      <c r="D177" s="70" t="s">
        <v>145</v>
      </c>
      <c r="E177" s="70">
        <v>1.923</v>
      </c>
      <c r="F177" s="70" t="s">
        <v>145</v>
      </c>
      <c r="G177" s="70" t="s">
        <v>145</v>
      </c>
      <c r="H177" s="70" t="s">
        <v>145</v>
      </c>
      <c r="I177" s="70" t="s">
        <v>145</v>
      </c>
      <c r="J177" s="70">
        <v>2.851</v>
      </c>
      <c r="K177" s="70" t="s">
        <v>145</v>
      </c>
      <c r="L177" s="70" t="s">
        <v>145</v>
      </c>
      <c r="M177" s="70" t="s">
        <v>145</v>
      </c>
      <c r="N177" s="70" t="s">
        <v>145</v>
      </c>
      <c r="O177" s="70" t="s">
        <v>145</v>
      </c>
      <c r="P177" s="70" t="s">
        <v>145</v>
      </c>
      <c r="Q177" s="70" t="s">
        <v>145</v>
      </c>
      <c r="R177" s="70" t="s">
        <v>145</v>
      </c>
      <c r="S177" s="70" t="s">
        <v>145</v>
      </c>
      <c r="T177" s="70" t="s">
        <v>145</v>
      </c>
      <c r="U177" s="70" t="s">
        <v>145</v>
      </c>
    </row>
    <row r="178" spans="1:21" ht="12.75" customHeight="1" x14ac:dyDescent="0.25">
      <c r="A178" s="61"/>
      <c r="B178" s="68" t="s">
        <v>120</v>
      </c>
      <c r="C178" s="69" t="s">
        <v>145</v>
      </c>
      <c r="D178" s="69" t="s">
        <v>145</v>
      </c>
      <c r="E178" s="69" t="s">
        <v>145</v>
      </c>
      <c r="F178" s="69" t="s">
        <v>145</v>
      </c>
      <c r="G178" s="69" t="s">
        <v>145</v>
      </c>
      <c r="H178" s="69" t="s">
        <v>145</v>
      </c>
      <c r="I178" s="69" t="s">
        <v>145</v>
      </c>
      <c r="J178" s="69" t="s">
        <v>145</v>
      </c>
      <c r="K178" s="69" t="s">
        <v>145</v>
      </c>
      <c r="L178" s="69" t="s">
        <v>145</v>
      </c>
      <c r="M178" s="69">
        <v>0.35099999999999998</v>
      </c>
      <c r="N178" s="69" t="s">
        <v>145</v>
      </c>
      <c r="O178" s="69" t="s">
        <v>145</v>
      </c>
      <c r="P178" s="69" t="s">
        <v>145</v>
      </c>
      <c r="Q178" s="69" t="s">
        <v>145</v>
      </c>
      <c r="R178" s="69" t="s">
        <v>145</v>
      </c>
      <c r="S178" s="69" t="s">
        <v>145</v>
      </c>
      <c r="T178" s="69" t="s">
        <v>145</v>
      </c>
      <c r="U178" s="69" t="s">
        <v>145</v>
      </c>
    </row>
    <row r="179" spans="1:21" ht="12.75" customHeight="1" x14ac:dyDescent="0.25">
      <c r="A179" s="61"/>
      <c r="B179" s="68" t="s">
        <v>80</v>
      </c>
      <c r="C179" s="69" t="s">
        <v>145</v>
      </c>
      <c r="D179" s="69">
        <v>0.44239999999999996</v>
      </c>
      <c r="E179" s="69" t="s">
        <v>145</v>
      </c>
      <c r="F179" s="69" t="s">
        <v>145</v>
      </c>
      <c r="G179" s="69" t="s">
        <v>145</v>
      </c>
      <c r="H179" s="69" t="s">
        <v>145</v>
      </c>
      <c r="I179" s="69" t="s">
        <v>145</v>
      </c>
      <c r="J179" s="69" t="s">
        <v>145</v>
      </c>
      <c r="K179" s="69" t="s">
        <v>145</v>
      </c>
      <c r="L179" s="69" t="s">
        <v>145</v>
      </c>
      <c r="M179" s="69" t="s">
        <v>145</v>
      </c>
      <c r="N179" s="69" t="s">
        <v>145</v>
      </c>
      <c r="O179" s="69" t="s">
        <v>145</v>
      </c>
      <c r="P179" s="69" t="s">
        <v>145</v>
      </c>
      <c r="Q179" s="69" t="s">
        <v>145</v>
      </c>
      <c r="R179" s="69" t="s">
        <v>145</v>
      </c>
      <c r="S179" s="69" t="s">
        <v>145</v>
      </c>
      <c r="T179" s="69" t="s">
        <v>145</v>
      </c>
      <c r="U179" s="69" t="s">
        <v>145</v>
      </c>
    </row>
    <row r="180" spans="1:21" ht="12.75" customHeight="1" x14ac:dyDescent="0.25">
      <c r="A180" s="61"/>
      <c r="B180" s="68" t="s">
        <v>31</v>
      </c>
      <c r="C180" s="69">
        <v>19.273679999999999</v>
      </c>
      <c r="D180" s="69">
        <v>19.691220000000001</v>
      </c>
      <c r="E180" s="69">
        <v>19.604130000000001</v>
      </c>
      <c r="F180" s="69">
        <v>19.34083</v>
      </c>
      <c r="G180" s="69">
        <v>19.579599999999999</v>
      </c>
      <c r="H180" s="69">
        <v>19.86834</v>
      </c>
      <c r="I180" s="69">
        <v>20.169029999999999</v>
      </c>
      <c r="J180" s="69">
        <v>19.845209999999998</v>
      </c>
      <c r="K180" s="69">
        <v>20.03801</v>
      </c>
      <c r="L180" s="69">
        <v>20.594669999999997</v>
      </c>
      <c r="M180" s="69">
        <v>20.89105</v>
      </c>
      <c r="N180" s="69">
        <v>21.228300000000001</v>
      </c>
      <c r="O180" s="69">
        <v>21.475390000000001</v>
      </c>
      <c r="P180" s="69">
        <v>21.280009999999997</v>
      </c>
      <c r="Q180" s="69">
        <v>21.49457</v>
      </c>
      <c r="R180" s="69">
        <v>20.97279</v>
      </c>
      <c r="S180" s="69">
        <v>20.577970000000001</v>
      </c>
      <c r="T180" s="69">
        <v>20.829240000000002</v>
      </c>
      <c r="U180" s="69">
        <v>20.349589999999999</v>
      </c>
    </row>
    <row r="181" spans="1:21" ht="12.75" customHeight="1" x14ac:dyDescent="0.25">
      <c r="A181" s="61"/>
      <c r="B181" s="68" t="s">
        <v>32</v>
      </c>
      <c r="C181" s="72">
        <v>14.59956</v>
      </c>
      <c r="D181" s="72">
        <v>14.539249999999999</v>
      </c>
      <c r="E181" s="72">
        <v>14.225290000000001</v>
      </c>
      <c r="F181" s="72">
        <v>14.28674</v>
      </c>
      <c r="G181" s="72">
        <v>14.844239999999999</v>
      </c>
      <c r="H181" s="72">
        <v>15.055569999999999</v>
      </c>
      <c r="I181" s="72">
        <v>15.66338</v>
      </c>
      <c r="J181" s="72">
        <v>15.89556</v>
      </c>
      <c r="K181" s="72">
        <v>15.596830000000001</v>
      </c>
      <c r="L181" s="72">
        <v>15.521510000000001</v>
      </c>
      <c r="M181" s="72">
        <v>15.689410000000001</v>
      </c>
      <c r="N181" s="72">
        <v>15.766590000000001</v>
      </c>
      <c r="O181" s="72">
        <v>15.82685</v>
      </c>
      <c r="P181" s="72">
        <v>15.93906</v>
      </c>
      <c r="Q181" s="72">
        <v>16.257360000000002</v>
      </c>
      <c r="R181" s="72">
        <v>16.62405</v>
      </c>
      <c r="S181" s="72">
        <v>16.426680000000001</v>
      </c>
      <c r="T181" s="72">
        <v>16.321480000000001</v>
      </c>
      <c r="U181" s="72">
        <v>16.205169999999999</v>
      </c>
    </row>
    <row r="182" spans="1:21" ht="12.75" customHeight="1" x14ac:dyDescent="0.25">
      <c r="A182" s="61"/>
      <c r="B182" s="68" t="s">
        <v>33</v>
      </c>
      <c r="C182" s="72">
        <v>4.7969999999999997</v>
      </c>
      <c r="D182" s="72">
        <v>1.1439999999999999</v>
      </c>
      <c r="E182" s="72">
        <v>0.46500000000000002</v>
      </c>
      <c r="F182" s="72">
        <v>0.41799999999999998</v>
      </c>
      <c r="G182" s="72">
        <v>0.501</v>
      </c>
      <c r="H182" s="72">
        <v>0.54300000000000004</v>
      </c>
      <c r="I182" s="72">
        <v>0.45400000000000001</v>
      </c>
      <c r="J182" s="72">
        <v>0.224</v>
      </c>
      <c r="K182" s="72">
        <v>0.4</v>
      </c>
      <c r="L182" s="72">
        <v>0.51400000000000001</v>
      </c>
      <c r="M182" s="72">
        <v>0.30399999999999999</v>
      </c>
      <c r="N182" s="72">
        <v>0.51100000000000001</v>
      </c>
      <c r="O182" s="72">
        <v>0.497</v>
      </c>
      <c r="P182" s="72">
        <v>0.59799999999999998</v>
      </c>
      <c r="Q182" s="72">
        <v>0.38500000000000001</v>
      </c>
      <c r="R182" s="72">
        <v>0.314</v>
      </c>
      <c r="S182" s="72">
        <v>0.372</v>
      </c>
      <c r="T182" s="72">
        <v>0.40600000000000003</v>
      </c>
      <c r="U182" s="72" t="s">
        <v>145</v>
      </c>
    </row>
    <row r="183" spans="1:21" ht="12.75" customHeight="1" x14ac:dyDescent="0.25">
      <c r="A183" s="61"/>
      <c r="B183" s="67" t="s">
        <v>121</v>
      </c>
      <c r="C183" s="70" t="s">
        <v>145</v>
      </c>
      <c r="D183" s="70">
        <v>39.922290000000004</v>
      </c>
      <c r="E183" s="70" t="s">
        <v>145</v>
      </c>
      <c r="F183" s="70" t="s">
        <v>145</v>
      </c>
      <c r="G183" s="70" t="s">
        <v>145</v>
      </c>
      <c r="H183" s="70" t="s">
        <v>145</v>
      </c>
      <c r="I183" s="70" t="s">
        <v>145</v>
      </c>
      <c r="J183" s="70">
        <v>44.701300000000003</v>
      </c>
      <c r="K183" s="70" t="s">
        <v>145</v>
      </c>
      <c r="L183" s="70" t="s">
        <v>145</v>
      </c>
      <c r="M183" s="70" t="s">
        <v>145</v>
      </c>
      <c r="N183" s="70" t="s">
        <v>145</v>
      </c>
      <c r="O183" s="70" t="s">
        <v>145</v>
      </c>
      <c r="P183" s="70" t="s">
        <v>145</v>
      </c>
      <c r="Q183" s="70" t="s">
        <v>145</v>
      </c>
      <c r="R183" s="70" t="s">
        <v>145</v>
      </c>
      <c r="S183" s="70" t="s">
        <v>145</v>
      </c>
      <c r="T183" s="70" t="s">
        <v>145</v>
      </c>
      <c r="U183" s="70" t="s">
        <v>145</v>
      </c>
    </row>
    <row r="184" spans="1:21" ht="22.95" customHeight="1" x14ac:dyDescent="0.25">
      <c r="A184" s="61"/>
      <c r="B184" s="67" t="s">
        <v>178</v>
      </c>
      <c r="C184" s="70">
        <v>1.05528</v>
      </c>
      <c r="D184" s="70">
        <v>1.09704</v>
      </c>
      <c r="E184" s="70">
        <v>1.09538</v>
      </c>
      <c r="F184" s="70">
        <v>1.14557</v>
      </c>
      <c r="G184" s="70">
        <v>1.1225799999999999</v>
      </c>
      <c r="H184" s="70">
        <v>1.06033</v>
      </c>
      <c r="I184" s="70">
        <v>1.1901700000000002</v>
      </c>
      <c r="J184" s="70">
        <v>1.06752</v>
      </c>
      <c r="K184" s="70">
        <v>1.0106599999999999</v>
      </c>
      <c r="L184" s="70">
        <v>1.08328</v>
      </c>
      <c r="M184" s="70">
        <v>1.16821</v>
      </c>
      <c r="N184" s="70">
        <v>1.0125999999999999</v>
      </c>
      <c r="O184" s="70">
        <v>1.0191000000000001</v>
      </c>
      <c r="P184" s="70">
        <v>1.01878</v>
      </c>
      <c r="Q184" s="70">
        <v>1.1650699999999998</v>
      </c>
      <c r="R184" s="70">
        <v>1.2000500000000001</v>
      </c>
      <c r="S184" s="70">
        <v>1.2940399999999999</v>
      </c>
      <c r="T184" s="70" t="s">
        <v>145</v>
      </c>
      <c r="U184" s="70" t="s">
        <v>145</v>
      </c>
    </row>
    <row r="185" spans="1:21" ht="12.75" customHeight="1" x14ac:dyDescent="0.25">
      <c r="A185" s="61"/>
      <c r="B185" s="67" t="s">
        <v>179</v>
      </c>
      <c r="C185" s="70" t="s">
        <v>145</v>
      </c>
      <c r="D185" s="70" t="s">
        <v>145</v>
      </c>
      <c r="E185" s="70" t="s">
        <v>145</v>
      </c>
      <c r="F185" s="70" t="s">
        <v>145</v>
      </c>
      <c r="G185" s="70" t="s">
        <v>145</v>
      </c>
      <c r="H185" s="70" t="s">
        <v>145</v>
      </c>
      <c r="I185" s="70" t="s">
        <v>145</v>
      </c>
      <c r="J185" s="70" t="s">
        <v>145</v>
      </c>
      <c r="K185" s="70" t="s">
        <v>145</v>
      </c>
      <c r="L185" s="70" t="s">
        <v>145</v>
      </c>
      <c r="M185" s="70" t="s">
        <v>145</v>
      </c>
      <c r="N185" s="70" t="s">
        <v>145</v>
      </c>
      <c r="O185" s="70" t="s">
        <v>145</v>
      </c>
      <c r="P185" s="70" t="s">
        <v>145</v>
      </c>
      <c r="Q185" s="70" t="s">
        <v>145</v>
      </c>
      <c r="R185" s="70" t="s">
        <v>145</v>
      </c>
      <c r="S185" s="70" t="s">
        <v>145</v>
      </c>
      <c r="T185" s="70">
        <v>0.1103</v>
      </c>
      <c r="U185" s="70" t="s">
        <v>145</v>
      </c>
    </row>
    <row r="186" spans="1:21" ht="12.75" customHeight="1" x14ac:dyDescent="0.25">
      <c r="A186" s="61"/>
      <c r="B186" s="67" t="s">
        <v>81</v>
      </c>
      <c r="C186" s="66" t="s">
        <v>145</v>
      </c>
      <c r="D186" s="70" t="s">
        <v>145</v>
      </c>
      <c r="E186" s="66">
        <v>0.57040999999999997</v>
      </c>
      <c r="F186" s="70" t="s">
        <v>145</v>
      </c>
      <c r="G186" s="66" t="s">
        <v>145</v>
      </c>
      <c r="H186" s="70" t="s">
        <v>145</v>
      </c>
      <c r="I186" s="66" t="s">
        <v>145</v>
      </c>
      <c r="J186" s="70">
        <v>0.64202999999999999</v>
      </c>
      <c r="K186" s="66" t="s">
        <v>145</v>
      </c>
      <c r="L186" s="70" t="s">
        <v>145</v>
      </c>
      <c r="M186" s="66" t="s">
        <v>145</v>
      </c>
      <c r="N186" s="70" t="s">
        <v>145</v>
      </c>
      <c r="O186" s="66" t="s">
        <v>145</v>
      </c>
      <c r="P186" s="70" t="s">
        <v>145</v>
      </c>
      <c r="Q186" s="66" t="s">
        <v>145</v>
      </c>
      <c r="R186" s="70" t="s">
        <v>145</v>
      </c>
      <c r="S186" s="66" t="s">
        <v>145</v>
      </c>
      <c r="T186" s="70" t="s">
        <v>145</v>
      </c>
      <c r="U186" s="66" t="s">
        <v>145</v>
      </c>
    </row>
    <row r="187" spans="1:21" ht="12.75" customHeight="1" x14ac:dyDescent="0.25">
      <c r="A187" s="61"/>
      <c r="B187" s="67" t="s">
        <v>122</v>
      </c>
      <c r="C187" s="70" t="s">
        <v>145</v>
      </c>
      <c r="D187" s="70">
        <v>4.6490000000000004E-2</v>
      </c>
      <c r="E187" s="70" t="s">
        <v>145</v>
      </c>
      <c r="F187" s="70" t="s">
        <v>145</v>
      </c>
      <c r="G187" s="70" t="s">
        <v>145</v>
      </c>
      <c r="H187" s="70" t="s">
        <v>145</v>
      </c>
      <c r="I187" s="70" t="s">
        <v>145</v>
      </c>
      <c r="J187" s="70">
        <v>5.6420000000000005E-2</v>
      </c>
      <c r="K187" s="70" t="s">
        <v>145</v>
      </c>
      <c r="L187" s="70" t="s">
        <v>145</v>
      </c>
      <c r="M187" s="70" t="s">
        <v>145</v>
      </c>
      <c r="N187" s="70" t="s">
        <v>145</v>
      </c>
      <c r="O187" s="70" t="s">
        <v>145</v>
      </c>
      <c r="P187" s="70" t="s">
        <v>145</v>
      </c>
      <c r="Q187" s="70" t="s">
        <v>145</v>
      </c>
      <c r="R187" s="70" t="s">
        <v>145</v>
      </c>
      <c r="S187" s="70" t="s">
        <v>145</v>
      </c>
      <c r="T187" s="70" t="s">
        <v>145</v>
      </c>
      <c r="U187" s="70" t="s">
        <v>145</v>
      </c>
    </row>
    <row r="188" spans="1:21" ht="12.75" customHeight="1" x14ac:dyDescent="0.25">
      <c r="A188" s="61"/>
      <c r="B188" s="68" t="s">
        <v>82</v>
      </c>
      <c r="C188" s="69">
        <v>1.4890300000000001</v>
      </c>
      <c r="D188" s="69" t="s">
        <v>145</v>
      </c>
      <c r="E188" s="69" t="s">
        <v>145</v>
      </c>
      <c r="F188" s="69" t="s">
        <v>145</v>
      </c>
      <c r="G188" s="69" t="s">
        <v>145</v>
      </c>
      <c r="H188" s="69" t="s">
        <v>145</v>
      </c>
      <c r="I188" s="69" t="s">
        <v>145</v>
      </c>
      <c r="J188" s="69" t="s">
        <v>145</v>
      </c>
      <c r="K188" s="69" t="s">
        <v>145</v>
      </c>
      <c r="L188" s="69" t="s">
        <v>145</v>
      </c>
      <c r="M188" s="69" t="s">
        <v>145</v>
      </c>
      <c r="N188" s="69" t="s">
        <v>145</v>
      </c>
      <c r="O188" s="69" t="s">
        <v>145</v>
      </c>
      <c r="P188" s="69" t="s">
        <v>145</v>
      </c>
      <c r="Q188" s="69" t="s">
        <v>145</v>
      </c>
      <c r="R188" s="69" t="s">
        <v>145</v>
      </c>
      <c r="S188" s="69" t="s">
        <v>145</v>
      </c>
      <c r="T188" s="69" t="s">
        <v>145</v>
      </c>
      <c r="U188" s="69" t="s">
        <v>145</v>
      </c>
    </row>
    <row r="189" spans="1:21" ht="12.75" customHeight="1" x14ac:dyDescent="0.25">
      <c r="A189" s="61"/>
      <c r="B189" s="68" t="s">
        <v>83</v>
      </c>
      <c r="C189" s="69" t="s">
        <v>145</v>
      </c>
      <c r="D189" s="69">
        <v>3.4084499999999998</v>
      </c>
      <c r="E189" s="69" t="s">
        <v>145</v>
      </c>
      <c r="F189" s="69" t="s">
        <v>145</v>
      </c>
      <c r="G189" s="69" t="s">
        <v>145</v>
      </c>
      <c r="H189" s="69" t="s">
        <v>145</v>
      </c>
      <c r="I189" s="69" t="s">
        <v>145</v>
      </c>
      <c r="J189" s="69">
        <v>5.1589700000000001</v>
      </c>
      <c r="K189" s="69" t="s">
        <v>145</v>
      </c>
      <c r="L189" s="69" t="s">
        <v>145</v>
      </c>
      <c r="M189" s="69" t="s">
        <v>145</v>
      </c>
      <c r="N189" s="69" t="s">
        <v>145</v>
      </c>
      <c r="O189" s="69" t="s">
        <v>145</v>
      </c>
      <c r="P189" s="69" t="s">
        <v>145</v>
      </c>
      <c r="Q189" s="69" t="s">
        <v>145</v>
      </c>
      <c r="R189" s="69" t="s">
        <v>145</v>
      </c>
      <c r="S189" s="69" t="s">
        <v>145</v>
      </c>
      <c r="T189" s="69" t="s">
        <v>145</v>
      </c>
      <c r="U189" s="69" t="s">
        <v>145</v>
      </c>
    </row>
    <row r="190" spans="1:21" ht="12.75" customHeight="1" x14ac:dyDescent="0.25">
      <c r="A190" s="61"/>
      <c r="B190" s="68" t="s">
        <v>84</v>
      </c>
      <c r="C190" s="69">
        <v>26.28659</v>
      </c>
      <c r="D190" s="69">
        <v>29.790290000000002</v>
      </c>
      <c r="E190" s="69">
        <v>33.283619999999999</v>
      </c>
      <c r="F190" s="69">
        <v>35.377369999999999</v>
      </c>
      <c r="G190" s="69">
        <v>33.745669999999997</v>
      </c>
      <c r="H190" s="69">
        <v>31.88475</v>
      </c>
      <c r="I190" s="69">
        <v>33.804019999999994</v>
      </c>
      <c r="J190" s="69">
        <v>35.515509999999999</v>
      </c>
      <c r="K190" s="69">
        <v>35.58464</v>
      </c>
      <c r="L190" s="69">
        <v>36.634190000000004</v>
      </c>
      <c r="M190" s="69">
        <v>38.413789999999999</v>
      </c>
      <c r="N190" s="69">
        <v>41.227910000000001</v>
      </c>
      <c r="O190" s="69">
        <v>41.306599999999996</v>
      </c>
      <c r="P190" s="69">
        <v>44.39414</v>
      </c>
      <c r="Q190" s="69">
        <v>51.789739999999995</v>
      </c>
      <c r="R190" s="69">
        <v>47.804760000000002</v>
      </c>
      <c r="S190" s="69">
        <v>47.439720000000001</v>
      </c>
      <c r="T190" s="69">
        <v>45.142420000000001</v>
      </c>
      <c r="U190" s="69">
        <v>47.945819999999998</v>
      </c>
    </row>
    <row r="191" spans="1:21" ht="12.75" customHeight="1" x14ac:dyDescent="0.25">
      <c r="A191" s="61"/>
      <c r="B191" s="68" t="s">
        <v>85</v>
      </c>
      <c r="C191" s="72" t="s">
        <v>145</v>
      </c>
      <c r="D191" s="72">
        <v>0.87873000000000001</v>
      </c>
      <c r="E191" s="72" t="s">
        <v>145</v>
      </c>
      <c r="F191" s="72" t="s">
        <v>145</v>
      </c>
      <c r="G191" s="72" t="s">
        <v>145</v>
      </c>
      <c r="H191" s="72" t="s">
        <v>145</v>
      </c>
      <c r="I191" s="72" t="s">
        <v>145</v>
      </c>
      <c r="J191" s="72">
        <v>1.8940899999999998</v>
      </c>
      <c r="K191" s="72" t="s">
        <v>145</v>
      </c>
      <c r="L191" s="72" t="s">
        <v>145</v>
      </c>
      <c r="M191" s="72" t="s">
        <v>145</v>
      </c>
      <c r="N191" s="72">
        <v>2.37113</v>
      </c>
      <c r="O191" s="72" t="s">
        <v>145</v>
      </c>
      <c r="P191" s="72" t="s">
        <v>145</v>
      </c>
      <c r="Q191" s="72" t="s">
        <v>145</v>
      </c>
      <c r="R191" s="72" t="s">
        <v>145</v>
      </c>
      <c r="S191" s="72" t="s">
        <v>145</v>
      </c>
      <c r="T191" s="72" t="s">
        <v>145</v>
      </c>
      <c r="U191" s="72" t="s">
        <v>145</v>
      </c>
    </row>
    <row r="192" spans="1:21" ht="12.75" customHeight="1" x14ac:dyDescent="0.25">
      <c r="A192" s="61"/>
      <c r="B192" s="68" t="s">
        <v>123</v>
      </c>
      <c r="C192" s="72" t="s">
        <v>145</v>
      </c>
      <c r="D192" s="72">
        <v>0.67720000000000002</v>
      </c>
      <c r="E192" s="72" t="s">
        <v>145</v>
      </c>
      <c r="F192" s="72" t="s">
        <v>145</v>
      </c>
      <c r="G192" s="72" t="s">
        <v>145</v>
      </c>
      <c r="H192" s="72" t="s">
        <v>145</v>
      </c>
      <c r="I192" s="72" t="s">
        <v>145</v>
      </c>
      <c r="J192" s="72">
        <v>0.80800000000000005</v>
      </c>
      <c r="K192" s="72" t="s">
        <v>145</v>
      </c>
      <c r="L192" s="72" t="s">
        <v>145</v>
      </c>
      <c r="M192" s="72" t="s">
        <v>145</v>
      </c>
      <c r="N192" s="72" t="s">
        <v>145</v>
      </c>
      <c r="O192" s="72" t="s">
        <v>145</v>
      </c>
      <c r="P192" s="72" t="s">
        <v>145</v>
      </c>
      <c r="Q192" s="72" t="s">
        <v>145</v>
      </c>
      <c r="R192" s="72" t="s">
        <v>145</v>
      </c>
      <c r="S192" s="72" t="s">
        <v>145</v>
      </c>
      <c r="T192" s="72" t="s">
        <v>145</v>
      </c>
      <c r="U192" s="72" t="s">
        <v>145</v>
      </c>
    </row>
    <row r="193" spans="1:21" ht="12.75" customHeight="1" x14ac:dyDescent="0.25">
      <c r="A193" s="61"/>
      <c r="B193" s="67" t="s">
        <v>86</v>
      </c>
      <c r="C193" s="70">
        <v>72.954689999999999</v>
      </c>
      <c r="D193" s="70">
        <v>42.116410000000002</v>
      </c>
      <c r="E193" s="70">
        <v>37.143459999999997</v>
      </c>
      <c r="F193" s="70">
        <v>33.158730000000006</v>
      </c>
      <c r="G193" s="70">
        <v>30.505089999999999</v>
      </c>
      <c r="H193" s="70">
        <v>34.214880000000001</v>
      </c>
      <c r="I193" s="70">
        <v>29.550409999999999</v>
      </c>
      <c r="J193" s="70">
        <v>29.60877</v>
      </c>
      <c r="K193" s="70">
        <v>31.492609999999999</v>
      </c>
      <c r="L193" s="70">
        <v>35.899440000000006</v>
      </c>
      <c r="M193" s="70">
        <v>37.333150000000003</v>
      </c>
      <c r="N193" s="70">
        <v>41.207809999999995</v>
      </c>
      <c r="O193" s="70">
        <v>41.515099999999997</v>
      </c>
      <c r="P193" s="70">
        <v>43.085629999999995</v>
      </c>
      <c r="Q193" s="70">
        <v>44.273879999999998</v>
      </c>
      <c r="R193" s="70">
        <v>43.949260000000002</v>
      </c>
      <c r="S193" s="70">
        <v>38.130980000000001</v>
      </c>
      <c r="T193" s="70">
        <v>37.186199999999999</v>
      </c>
      <c r="U193" s="70">
        <v>36.671599999999998</v>
      </c>
    </row>
    <row r="194" spans="1:21" ht="12.75" customHeight="1" x14ac:dyDescent="0.25">
      <c r="A194" s="61"/>
      <c r="B194" s="67" t="s">
        <v>124</v>
      </c>
      <c r="C194" s="70" t="s">
        <v>145</v>
      </c>
      <c r="D194" s="70">
        <v>17.899999999999999</v>
      </c>
      <c r="E194" s="70" t="s">
        <v>145</v>
      </c>
      <c r="F194" s="70" t="s">
        <v>145</v>
      </c>
      <c r="G194" s="70" t="s">
        <v>145</v>
      </c>
      <c r="H194" s="70" t="s">
        <v>145</v>
      </c>
      <c r="I194" s="70" t="s">
        <v>145</v>
      </c>
      <c r="J194" s="70">
        <v>17.664999999999999</v>
      </c>
      <c r="K194" s="70" t="s">
        <v>145</v>
      </c>
      <c r="L194" s="70" t="s">
        <v>145</v>
      </c>
      <c r="M194" s="70" t="s">
        <v>145</v>
      </c>
      <c r="N194" s="70" t="s">
        <v>145</v>
      </c>
      <c r="O194" s="70">
        <v>29.222999999999999</v>
      </c>
      <c r="P194" s="70" t="s">
        <v>145</v>
      </c>
      <c r="Q194" s="70" t="s">
        <v>145</v>
      </c>
      <c r="R194" s="70" t="s">
        <v>145</v>
      </c>
      <c r="S194" s="70" t="s">
        <v>145</v>
      </c>
      <c r="T194" s="70" t="s">
        <v>145</v>
      </c>
      <c r="U194" s="70" t="s">
        <v>145</v>
      </c>
    </row>
    <row r="195" spans="1:21" s="77" customFormat="1" ht="31.8" customHeight="1" x14ac:dyDescent="0.25">
      <c r="A195" s="79"/>
      <c r="B195" s="80" t="s">
        <v>180</v>
      </c>
      <c r="C195" s="81">
        <v>116.33667999999999</v>
      </c>
      <c r="D195" s="81">
        <v>118.86941</v>
      </c>
      <c r="E195" s="81">
        <v>118.17641</v>
      </c>
      <c r="F195" s="81">
        <v>122.5668</v>
      </c>
      <c r="G195" s="81">
        <v>124.04353999999999</v>
      </c>
      <c r="H195" s="81">
        <v>123.56093</v>
      </c>
      <c r="I195" s="81">
        <v>124.57757000000001</v>
      </c>
      <c r="J195" s="81">
        <v>123.80282000000001</v>
      </c>
      <c r="K195" s="81">
        <v>123.84205</v>
      </c>
      <c r="L195" s="81">
        <v>126.20619000000001</v>
      </c>
      <c r="M195" s="81">
        <v>125.88239</v>
      </c>
      <c r="N195" s="81">
        <v>127.31912</v>
      </c>
      <c r="O195" s="81">
        <v>128.32194999999999</v>
      </c>
      <c r="P195" s="81">
        <v>128.17358999999999</v>
      </c>
      <c r="Q195" s="81">
        <v>130.98273</v>
      </c>
      <c r="R195" s="81">
        <v>123.77186</v>
      </c>
      <c r="S195" s="81">
        <v>119.24049000000001</v>
      </c>
      <c r="T195" s="81">
        <v>117.68473</v>
      </c>
      <c r="U195" s="81">
        <v>116.22360999999999</v>
      </c>
    </row>
    <row r="196" spans="1:21" ht="22.95" customHeight="1" x14ac:dyDescent="0.25">
      <c r="A196" s="61"/>
      <c r="B196" s="67" t="s">
        <v>181</v>
      </c>
      <c r="C196" s="66">
        <v>1.71668</v>
      </c>
      <c r="D196" s="70">
        <v>1.6731800000000001</v>
      </c>
      <c r="E196" s="66" t="s">
        <v>145</v>
      </c>
      <c r="F196" s="70" t="s">
        <v>145</v>
      </c>
      <c r="G196" s="66" t="s">
        <v>145</v>
      </c>
      <c r="H196" s="70" t="s">
        <v>145</v>
      </c>
      <c r="I196" s="66" t="s">
        <v>145</v>
      </c>
      <c r="J196" s="70" t="s">
        <v>145</v>
      </c>
      <c r="K196" s="66" t="s">
        <v>145</v>
      </c>
      <c r="L196" s="70" t="s">
        <v>145</v>
      </c>
      <c r="M196" s="66" t="s">
        <v>145</v>
      </c>
      <c r="N196" s="70" t="s">
        <v>145</v>
      </c>
      <c r="O196" s="66" t="s">
        <v>145</v>
      </c>
      <c r="P196" s="70" t="s">
        <v>145</v>
      </c>
      <c r="Q196" s="66" t="s">
        <v>145</v>
      </c>
      <c r="R196" s="70" t="s">
        <v>145</v>
      </c>
      <c r="S196" s="66" t="s">
        <v>145</v>
      </c>
      <c r="T196" s="70" t="s">
        <v>145</v>
      </c>
      <c r="U196" s="66" t="s">
        <v>145</v>
      </c>
    </row>
    <row r="197" spans="1:21" ht="12.75" customHeight="1" x14ac:dyDescent="0.25">
      <c r="A197" s="61"/>
      <c r="B197" s="67" t="s">
        <v>182</v>
      </c>
      <c r="C197" s="70">
        <v>1492.36175</v>
      </c>
      <c r="D197" s="70">
        <v>1599.47487</v>
      </c>
      <c r="E197" s="70">
        <v>1634.3805400000001</v>
      </c>
      <c r="F197" s="70">
        <v>1679.0064399999999</v>
      </c>
      <c r="G197" s="70">
        <v>1695.82918</v>
      </c>
      <c r="H197" s="70">
        <v>1731.2576000000001</v>
      </c>
      <c r="I197" s="70">
        <v>1785.9369799999999</v>
      </c>
      <c r="J197" s="70">
        <v>1829.6564699999999</v>
      </c>
      <c r="K197" s="70">
        <v>1811.2409700000001</v>
      </c>
      <c r="L197" s="70">
        <v>1849.50388</v>
      </c>
      <c r="M197" s="70">
        <v>1836.94984</v>
      </c>
      <c r="N197" s="70">
        <v>1880.41326</v>
      </c>
      <c r="O197" s="70">
        <v>1901.42941</v>
      </c>
      <c r="P197" s="70">
        <v>1900.5664099999999</v>
      </c>
      <c r="Q197" s="70">
        <v>1908.3965900000001</v>
      </c>
      <c r="R197" s="70">
        <v>1816.8027999999999</v>
      </c>
      <c r="S197" s="70">
        <v>1747.73377</v>
      </c>
      <c r="T197" s="70">
        <v>1763.6712299999999</v>
      </c>
      <c r="U197" s="70">
        <v>1747.3526200000001</v>
      </c>
    </row>
    <row r="198" spans="1:21" ht="12.75" customHeight="1" x14ac:dyDescent="0.25">
      <c r="A198" s="61"/>
      <c r="B198" s="68" t="s">
        <v>125</v>
      </c>
      <c r="C198" s="69">
        <v>1.48089</v>
      </c>
      <c r="D198" s="69">
        <v>2.1766700000000001</v>
      </c>
      <c r="E198" s="69" t="s">
        <v>145</v>
      </c>
      <c r="F198" s="69" t="s">
        <v>145</v>
      </c>
      <c r="G198" s="69" t="s">
        <v>145</v>
      </c>
      <c r="H198" s="69">
        <v>2.66479</v>
      </c>
      <c r="I198" s="69" t="s">
        <v>145</v>
      </c>
      <c r="J198" s="69">
        <v>2.4925799999999998</v>
      </c>
      <c r="K198" s="69" t="s">
        <v>145</v>
      </c>
      <c r="L198" s="69">
        <v>2.1582800000000004</v>
      </c>
      <c r="M198" s="69" t="s">
        <v>145</v>
      </c>
      <c r="N198" s="69">
        <v>2.2442600000000001</v>
      </c>
      <c r="O198" s="69" t="s">
        <v>145</v>
      </c>
      <c r="P198" s="69" t="s">
        <v>145</v>
      </c>
      <c r="Q198" s="69" t="s">
        <v>145</v>
      </c>
      <c r="R198" s="69" t="s">
        <v>145</v>
      </c>
      <c r="S198" s="69" t="s">
        <v>145</v>
      </c>
      <c r="T198" s="69" t="s">
        <v>145</v>
      </c>
      <c r="U198" s="69" t="s">
        <v>145</v>
      </c>
    </row>
    <row r="199" spans="1:21" ht="12.75" customHeight="1" x14ac:dyDescent="0.25">
      <c r="A199" s="61"/>
      <c r="B199" s="68" t="s">
        <v>34</v>
      </c>
      <c r="C199" s="69">
        <v>16.573700000000002</v>
      </c>
      <c r="D199" s="69">
        <v>8.7650900000000007</v>
      </c>
      <c r="E199" s="69">
        <v>8.1726899999999993</v>
      </c>
      <c r="F199" s="69">
        <v>8.3944100000000006</v>
      </c>
      <c r="G199" s="69">
        <v>8.6126900000000006</v>
      </c>
      <c r="H199" s="69">
        <v>9.1386900000000004</v>
      </c>
      <c r="I199" s="69">
        <v>10.43169</v>
      </c>
      <c r="J199" s="69">
        <v>11.17919</v>
      </c>
      <c r="K199" s="69">
        <v>12.9893</v>
      </c>
      <c r="L199" s="69">
        <v>12.6143</v>
      </c>
      <c r="M199" s="69">
        <v>11.183999999999999</v>
      </c>
      <c r="N199" s="69">
        <v>10.181299999999998</v>
      </c>
      <c r="O199" s="69">
        <v>9.6312900000000017</v>
      </c>
      <c r="P199" s="69" t="s">
        <v>145</v>
      </c>
      <c r="Q199" s="69" t="s">
        <v>145</v>
      </c>
      <c r="R199" s="69" t="s">
        <v>145</v>
      </c>
      <c r="S199" s="69" t="s">
        <v>145</v>
      </c>
      <c r="T199" s="69" t="s">
        <v>145</v>
      </c>
      <c r="U199" s="69" t="s">
        <v>145</v>
      </c>
    </row>
    <row r="200" spans="1:21" ht="12.75" customHeight="1" x14ac:dyDescent="0.25">
      <c r="A200" s="61"/>
      <c r="B200" s="68" t="s">
        <v>126</v>
      </c>
      <c r="C200" s="69" t="s">
        <v>145</v>
      </c>
      <c r="D200" s="69">
        <v>4.5289999999999997E-2</v>
      </c>
      <c r="E200" s="69" t="s">
        <v>145</v>
      </c>
      <c r="F200" s="69" t="s">
        <v>145</v>
      </c>
      <c r="G200" s="69" t="s">
        <v>145</v>
      </c>
      <c r="H200" s="69" t="s">
        <v>145</v>
      </c>
      <c r="I200" s="69" t="s">
        <v>145</v>
      </c>
      <c r="J200" s="69" t="s">
        <v>145</v>
      </c>
      <c r="K200" s="69" t="s">
        <v>145</v>
      </c>
      <c r="L200" s="69" t="s">
        <v>145</v>
      </c>
      <c r="M200" s="69" t="s">
        <v>145</v>
      </c>
      <c r="N200" s="69" t="s">
        <v>145</v>
      </c>
      <c r="O200" s="69" t="s">
        <v>145</v>
      </c>
      <c r="P200" s="69" t="s">
        <v>145</v>
      </c>
      <c r="Q200" s="69" t="s">
        <v>145</v>
      </c>
      <c r="R200" s="69" t="s">
        <v>145</v>
      </c>
      <c r="S200" s="69" t="s">
        <v>145</v>
      </c>
      <c r="T200" s="69" t="s">
        <v>145</v>
      </c>
      <c r="U200" s="69" t="s">
        <v>145</v>
      </c>
    </row>
    <row r="201" spans="1:21" ht="22.95" customHeight="1" x14ac:dyDescent="0.25">
      <c r="A201" s="61"/>
      <c r="B201" s="68" t="s">
        <v>151</v>
      </c>
      <c r="C201" s="69" t="s">
        <v>145</v>
      </c>
      <c r="D201" s="69" t="s">
        <v>145</v>
      </c>
      <c r="E201" s="69" t="s">
        <v>145</v>
      </c>
      <c r="F201" s="69" t="s">
        <v>145</v>
      </c>
      <c r="G201" s="69" t="s">
        <v>145</v>
      </c>
      <c r="H201" s="69" t="s">
        <v>145</v>
      </c>
      <c r="I201" s="69">
        <v>33.991</v>
      </c>
      <c r="J201" s="69" t="s">
        <v>145</v>
      </c>
      <c r="K201" s="69" t="s">
        <v>145</v>
      </c>
      <c r="L201" s="69" t="s">
        <v>145</v>
      </c>
      <c r="M201" s="69" t="s">
        <v>145</v>
      </c>
      <c r="N201" s="69" t="s">
        <v>145</v>
      </c>
      <c r="O201" s="69" t="s">
        <v>145</v>
      </c>
      <c r="P201" s="69" t="s">
        <v>145</v>
      </c>
      <c r="Q201" s="69" t="s">
        <v>145</v>
      </c>
      <c r="R201" s="69" t="s">
        <v>145</v>
      </c>
      <c r="S201" s="69" t="s">
        <v>145</v>
      </c>
      <c r="T201" s="69" t="s">
        <v>145</v>
      </c>
      <c r="U201" s="69" t="s">
        <v>145</v>
      </c>
    </row>
    <row r="202" spans="1:21" ht="12.75" customHeight="1" x14ac:dyDescent="0.25">
      <c r="A202" s="61"/>
      <c r="B202" s="68" t="s">
        <v>87</v>
      </c>
      <c r="C202" s="69" t="s">
        <v>145</v>
      </c>
      <c r="D202" s="69">
        <v>3.6575199999999999</v>
      </c>
      <c r="E202" s="69" t="s">
        <v>145</v>
      </c>
      <c r="F202" s="69" t="s">
        <v>145</v>
      </c>
      <c r="G202" s="69" t="s">
        <v>145</v>
      </c>
      <c r="H202" s="69" t="s">
        <v>145</v>
      </c>
      <c r="I202" s="69" t="s">
        <v>145</v>
      </c>
      <c r="J202" s="69">
        <v>11.94661</v>
      </c>
      <c r="K202" s="69" t="s">
        <v>145</v>
      </c>
      <c r="L202" s="69" t="s">
        <v>145</v>
      </c>
      <c r="M202" s="69" t="s">
        <v>145</v>
      </c>
      <c r="N202" s="69" t="s">
        <v>145</v>
      </c>
      <c r="O202" s="69" t="s">
        <v>145</v>
      </c>
      <c r="P202" s="69" t="s">
        <v>145</v>
      </c>
      <c r="Q202" s="69" t="s">
        <v>145</v>
      </c>
      <c r="R202" s="69" t="s">
        <v>145</v>
      </c>
      <c r="S202" s="69" t="s">
        <v>145</v>
      </c>
      <c r="T202" s="69">
        <v>31.817889999999998</v>
      </c>
      <c r="U202" s="69" t="s">
        <v>145</v>
      </c>
    </row>
    <row r="203" spans="1:21" ht="12.75" customHeight="1" x14ac:dyDescent="0.25">
      <c r="A203" s="61"/>
      <c r="B203" s="67" t="s">
        <v>88</v>
      </c>
      <c r="C203" s="70" t="s">
        <v>145</v>
      </c>
      <c r="D203" s="70" t="s">
        <v>145</v>
      </c>
      <c r="E203" s="70">
        <v>3.8505700000000003</v>
      </c>
      <c r="F203" s="70" t="s">
        <v>145</v>
      </c>
      <c r="G203" s="70" t="s">
        <v>145</v>
      </c>
      <c r="H203" s="70" t="s">
        <v>145</v>
      </c>
      <c r="I203" s="70" t="s">
        <v>145</v>
      </c>
      <c r="J203" s="70">
        <v>4.9560000000000004</v>
      </c>
      <c r="K203" s="70" t="s">
        <v>145</v>
      </c>
      <c r="L203" s="70" t="s">
        <v>145</v>
      </c>
      <c r="M203" s="70" t="s">
        <v>145</v>
      </c>
      <c r="N203" s="70" t="s">
        <v>145</v>
      </c>
      <c r="O203" s="70" t="s">
        <v>145</v>
      </c>
      <c r="P203" s="70" t="s">
        <v>145</v>
      </c>
      <c r="Q203" s="70" t="s">
        <v>145</v>
      </c>
      <c r="R203" s="70" t="s">
        <v>145</v>
      </c>
      <c r="S203" s="70" t="s">
        <v>145</v>
      </c>
      <c r="T203" s="70" t="s">
        <v>145</v>
      </c>
      <c r="U203" s="70" t="s">
        <v>145</v>
      </c>
    </row>
    <row r="204" spans="1:21" ht="12.75" customHeight="1" x14ac:dyDescent="0.25">
      <c r="A204" s="61"/>
      <c r="B204" s="67" t="s">
        <v>89</v>
      </c>
      <c r="C204" s="70" t="s">
        <v>145</v>
      </c>
      <c r="D204" s="70">
        <v>1.22045</v>
      </c>
      <c r="E204" s="70" t="s">
        <v>145</v>
      </c>
      <c r="F204" s="70" t="s">
        <v>145</v>
      </c>
      <c r="G204" s="70" t="s">
        <v>145</v>
      </c>
      <c r="H204" s="70" t="s">
        <v>145</v>
      </c>
      <c r="I204" s="70" t="s">
        <v>145</v>
      </c>
      <c r="J204" s="70">
        <v>0.58462999999999998</v>
      </c>
      <c r="K204" s="70" t="s">
        <v>145</v>
      </c>
      <c r="L204" s="70" t="s">
        <v>145</v>
      </c>
      <c r="M204" s="70" t="s">
        <v>145</v>
      </c>
      <c r="N204" s="70" t="s">
        <v>145</v>
      </c>
      <c r="O204" s="70" t="s">
        <v>145</v>
      </c>
      <c r="P204" s="70" t="s">
        <v>145</v>
      </c>
      <c r="Q204" s="70" t="s">
        <v>145</v>
      </c>
      <c r="R204" s="70" t="s">
        <v>145</v>
      </c>
      <c r="S204" s="70" t="s">
        <v>145</v>
      </c>
      <c r="T204" s="70" t="s">
        <v>145</v>
      </c>
      <c r="U204" s="70" t="s">
        <v>145</v>
      </c>
    </row>
    <row r="205" spans="1:21" ht="12.75" customHeight="1" x14ac:dyDescent="0.25">
      <c r="A205" s="61"/>
      <c r="B205" s="67" t="s">
        <v>127</v>
      </c>
      <c r="C205" s="70" t="s">
        <v>145</v>
      </c>
      <c r="D205" s="70">
        <v>2.0455799999999997</v>
      </c>
      <c r="E205" s="70" t="s">
        <v>145</v>
      </c>
      <c r="F205" s="70" t="s">
        <v>145</v>
      </c>
      <c r="G205" s="70" t="s">
        <v>145</v>
      </c>
      <c r="H205" s="70" t="s">
        <v>145</v>
      </c>
      <c r="I205" s="70" t="s">
        <v>145</v>
      </c>
      <c r="J205" s="70">
        <v>1.071</v>
      </c>
      <c r="K205" s="70" t="s">
        <v>145</v>
      </c>
      <c r="L205" s="70" t="s">
        <v>145</v>
      </c>
      <c r="M205" s="70" t="s">
        <v>145</v>
      </c>
      <c r="N205" s="70" t="s">
        <v>145</v>
      </c>
      <c r="O205" s="70" t="s">
        <v>145</v>
      </c>
      <c r="P205" s="70" t="s">
        <v>145</v>
      </c>
      <c r="Q205" s="70" t="s">
        <v>145</v>
      </c>
      <c r="R205" s="70" t="s">
        <v>145</v>
      </c>
      <c r="S205" s="70" t="s">
        <v>145</v>
      </c>
      <c r="T205" s="70" t="s">
        <v>145</v>
      </c>
      <c r="U205" s="70" t="s">
        <v>145</v>
      </c>
    </row>
    <row r="206" spans="1:21" ht="12.75" customHeight="1" x14ac:dyDescent="0.25">
      <c r="A206" s="60"/>
      <c r="B206" s="16"/>
      <c r="C206" s="17"/>
      <c r="D206" s="17"/>
      <c r="E206" s="17"/>
      <c r="F206" s="17"/>
      <c r="G206" s="18"/>
      <c r="H206" s="17"/>
      <c r="I206" s="17"/>
      <c r="J206" s="17"/>
      <c r="K206" s="17"/>
      <c r="L206" s="17"/>
      <c r="M206" s="17"/>
      <c r="N206" s="17"/>
      <c r="O206" s="17"/>
      <c r="P206" s="17"/>
      <c r="Q206" s="17"/>
      <c r="R206" s="17"/>
      <c r="S206" s="17"/>
      <c r="T206" s="17"/>
      <c r="U206" s="17"/>
    </row>
    <row r="207" spans="1:21" x14ac:dyDescent="0.25">
      <c r="A207" s="62" t="s">
        <v>35</v>
      </c>
      <c r="C207" s="19"/>
      <c r="D207" s="20"/>
      <c r="E207" s="19"/>
      <c r="F207" s="20"/>
      <c r="G207" s="19"/>
      <c r="H207" s="20"/>
    </row>
    <row r="208" spans="1:21" ht="3" customHeight="1" x14ac:dyDescent="0.25">
      <c r="A208" s="62"/>
      <c r="C208" s="19"/>
      <c r="D208" s="20"/>
      <c r="E208" s="19"/>
      <c r="F208" s="20"/>
      <c r="G208" s="19"/>
      <c r="H208" s="20"/>
    </row>
    <row r="209" spans="1:21" ht="14.25" customHeight="1" x14ac:dyDescent="0.25">
      <c r="A209" s="96" t="s">
        <v>185</v>
      </c>
      <c r="B209" s="89"/>
      <c r="C209" s="89"/>
      <c r="D209" s="89"/>
      <c r="E209" s="89"/>
      <c r="F209" s="89"/>
      <c r="G209" s="89"/>
      <c r="H209" s="89"/>
      <c r="I209" s="89"/>
      <c r="J209" s="89"/>
      <c r="K209" s="89"/>
      <c r="L209" s="89"/>
      <c r="M209" s="89"/>
      <c r="N209" s="89"/>
      <c r="O209" s="89"/>
      <c r="P209" s="89"/>
      <c r="Q209" s="89"/>
      <c r="R209" s="89"/>
      <c r="S209" s="89"/>
      <c r="T209" s="95"/>
      <c r="U209" s="95"/>
    </row>
    <row r="210" spans="1:21" ht="14.25" customHeight="1" x14ac:dyDescent="0.25">
      <c r="A210" s="88" t="s">
        <v>186</v>
      </c>
      <c r="B210" s="97"/>
      <c r="C210" s="97"/>
      <c r="D210" s="97"/>
      <c r="E210" s="97"/>
      <c r="F210" s="97"/>
      <c r="G210" s="97"/>
      <c r="H210" s="97"/>
      <c r="I210" s="97"/>
      <c r="J210" s="97"/>
      <c r="K210" s="97"/>
      <c r="L210" s="97"/>
      <c r="M210" s="97"/>
      <c r="N210" s="97"/>
      <c r="O210" s="97"/>
      <c r="P210" s="97"/>
      <c r="Q210" s="97"/>
      <c r="R210" s="97"/>
      <c r="S210" s="97"/>
      <c r="T210" s="97"/>
      <c r="U210" s="97"/>
    </row>
    <row r="211" spans="1:21" ht="15" customHeight="1" x14ac:dyDescent="0.25">
      <c r="B211" s="21"/>
      <c r="C211" s="90"/>
      <c r="D211" s="90"/>
      <c r="E211" s="90"/>
      <c r="F211" s="90"/>
      <c r="G211" s="90"/>
      <c r="H211" s="90"/>
      <c r="I211" s="90"/>
    </row>
    <row r="212" spans="1:21" ht="15" x14ac:dyDescent="0.25">
      <c r="A212" s="82" t="s">
        <v>36</v>
      </c>
      <c r="B212" s="82"/>
      <c r="C212" s="82"/>
      <c r="D212" s="82"/>
      <c r="E212" s="82"/>
      <c r="F212" s="82"/>
      <c r="G212" s="22"/>
    </row>
    <row r="213" spans="1:21" ht="3" customHeight="1" x14ac:dyDescent="0.25">
      <c r="A213" s="64"/>
      <c r="B213" s="23"/>
      <c r="C213" s="19"/>
      <c r="D213" s="24"/>
      <c r="E213" s="25"/>
      <c r="F213" s="24"/>
      <c r="G213" s="25"/>
    </row>
    <row r="214" spans="1:21" s="77" customFormat="1" ht="22.5" customHeight="1" x14ac:dyDescent="0.25">
      <c r="A214" s="91" t="s">
        <v>153</v>
      </c>
      <c r="B214" s="91"/>
      <c r="C214" s="91"/>
      <c r="D214" s="91"/>
      <c r="E214" s="91"/>
      <c r="F214" s="91"/>
      <c r="G214" s="91"/>
      <c r="H214" s="91"/>
      <c r="I214" s="91"/>
      <c r="J214" s="91"/>
      <c r="K214" s="91"/>
      <c r="L214" s="91"/>
      <c r="M214" s="91"/>
      <c r="N214" s="91"/>
      <c r="O214" s="91"/>
      <c r="P214" s="91"/>
      <c r="Q214" s="91"/>
      <c r="R214" s="91"/>
      <c r="S214" s="91"/>
      <c r="T214" s="91"/>
      <c r="U214" s="91"/>
    </row>
    <row r="215" spans="1:21" ht="2.25" customHeight="1" x14ac:dyDescent="0.25">
      <c r="A215" s="92"/>
      <c r="B215" s="92"/>
      <c r="C215" s="92"/>
      <c r="D215" s="92"/>
      <c r="E215" s="92"/>
      <c r="F215" s="92"/>
      <c r="G215" s="92"/>
      <c r="H215" s="92"/>
      <c r="I215" s="92"/>
      <c r="J215" s="92"/>
      <c r="K215" s="92"/>
      <c r="L215" s="92"/>
      <c r="M215" s="92"/>
      <c r="N215" s="92"/>
      <c r="O215" s="92"/>
      <c r="P215" s="92"/>
      <c r="Q215" s="92"/>
      <c r="R215" s="92"/>
      <c r="S215" s="92"/>
    </row>
    <row r="216" spans="1:21" s="23" customFormat="1" ht="22.95" customHeight="1" x14ac:dyDescent="0.25">
      <c r="A216" s="92" t="s">
        <v>187</v>
      </c>
      <c r="B216" s="92"/>
      <c r="C216" s="92"/>
      <c r="D216" s="92"/>
      <c r="E216" s="92"/>
      <c r="F216" s="92"/>
      <c r="G216" s="92"/>
      <c r="H216" s="92"/>
      <c r="I216" s="92"/>
      <c r="J216" s="92"/>
      <c r="K216" s="92"/>
      <c r="L216" s="92"/>
      <c r="M216" s="92"/>
      <c r="N216" s="92"/>
      <c r="O216" s="92"/>
      <c r="P216" s="92"/>
      <c r="Q216" s="92"/>
      <c r="R216" s="92"/>
      <c r="S216" s="92"/>
      <c r="T216" s="92"/>
      <c r="U216" s="92"/>
    </row>
    <row r="217" spans="1:21" s="76" customFormat="1" ht="12" customHeight="1" x14ac:dyDescent="0.2">
      <c r="A217" s="88" t="s">
        <v>188</v>
      </c>
      <c r="B217" s="88"/>
      <c r="C217" s="88"/>
      <c r="D217" s="88"/>
      <c r="E217" s="88"/>
      <c r="F217" s="88"/>
      <c r="G217" s="88"/>
      <c r="H217" s="88"/>
      <c r="I217" s="88"/>
      <c r="J217" s="88"/>
      <c r="K217" s="88"/>
      <c r="L217" s="88"/>
      <c r="M217" s="88"/>
      <c r="N217" s="88"/>
      <c r="O217" s="88"/>
      <c r="P217" s="88"/>
      <c r="Q217" s="88"/>
      <c r="R217" s="88"/>
      <c r="S217" s="88"/>
      <c r="T217" s="88"/>
      <c r="U217" s="88"/>
    </row>
    <row r="218" spans="1:21" s="76" customFormat="1" ht="12" customHeight="1" x14ac:dyDescent="0.2">
      <c r="A218" s="78"/>
      <c r="B218" s="78"/>
      <c r="C218" s="78"/>
      <c r="D218" s="78"/>
      <c r="E218" s="78"/>
      <c r="F218" s="78"/>
      <c r="G218" s="78"/>
      <c r="H218" s="78"/>
      <c r="I218" s="78"/>
      <c r="J218" s="78"/>
      <c r="K218" s="78"/>
      <c r="L218" s="78"/>
      <c r="M218" s="78"/>
      <c r="N218" s="78"/>
      <c r="O218" s="78"/>
      <c r="P218" s="78"/>
      <c r="Q218" s="78"/>
      <c r="R218" s="78"/>
      <c r="S218" s="78"/>
      <c r="T218" s="78"/>
      <c r="U218" s="78"/>
    </row>
    <row r="219" spans="1:21" s="75" customFormat="1" ht="12.75" customHeight="1" x14ac:dyDescent="0.25">
      <c r="A219" s="93" t="s">
        <v>154</v>
      </c>
      <c r="B219" s="93"/>
      <c r="C219" s="93"/>
      <c r="D219" s="93"/>
      <c r="E219" s="93"/>
      <c r="F219" s="93"/>
      <c r="G219" s="93"/>
      <c r="H219" s="93"/>
      <c r="I219" s="93"/>
      <c r="J219" s="93"/>
      <c r="K219" s="93"/>
      <c r="L219" s="93"/>
      <c r="M219" s="93"/>
      <c r="N219" s="93"/>
      <c r="O219" s="93"/>
      <c r="P219" s="93"/>
    </row>
    <row r="220" spans="1:21" s="75" customFormat="1" ht="37.5" customHeight="1" x14ac:dyDescent="0.25">
      <c r="A220" s="94" t="s">
        <v>155</v>
      </c>
      <c r="B220" s="94"/>
      <c r="C220" s="94"/>
      <c r="D220" s="94"/>
      <c r="E220" s="94"/>
      <c r="F220" s="94"/>
      <c r="G220" s="94"/>
      <c r="H220" s="94"/>
      <c r="I220" s="94"/>
      <c r="J220" s="94"/>
      <c r="K220" s="94"/>
      <c r="L220" s="94"/>
      <c r="M220" s="94"/>
      <c r="N220" s="94"/>
      <c r="O220" s="94"/>
      <c r="P220" s="94"/>
      <c r="Q220" s="94"/>
      <c r="R220" s="94"/>
      <c r="S220" s="94"/>
      <c r="T220" s="94"/>
      <c r="U220" s="94"/>
    </row>
  </sheetData>
  <sheetProtection selectLockedCells="1"/>
  <mergeCells count="13">
    <mergeCell ref="A214:U214"/>
    <mergeCell ref="A215:S215"/>
    <mergeCell ref="A216:U216"/>
    <mergeCell ref="A219:P219"/>
    <mergeCell ref="A220:U220"/>
    <mergeCell ref="A217:U217"/>
    <mergeCell ref="A212:F212"/>
    <mergeCell ref="R5:S5"/>
    <mergeCell ref="M7:P7"/>
    <mergeCell ref="C32:S32"/>
    <mergeCell ref="C211:I211"/>
    <mergeCell ref="A209:U209"/>
    <mergeCell ref="A210:U210"/>
  </mergeCells>
  <dataValidations count="1">
    <dataValidation type="list" allowBlank="1" showInputMessage="1" showErrorMessage="1" sqref="M7">
      <formula1>$B$33:$B$205</formula1>
    </dataValidation>
  </dataValidations>
  <hyperlinks>
    <hyperlink ref="A217:IV217" r:id="rId1" display="(http://unfccc.int/ghg_data/ghg_data_unfccc/data_sources/items/3816.php)."/>
    <hyperlink ref="A210:U210" r:id="rId2" display="See: http://unfccc.int ."/>
  </hyperlinks>
  <pageMargins left="0.2" right="0.2" top="0.52" bottom="0.6" header="0.34" footer="0.73"/>
  <pageSetup scale="8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 Trans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2016-03-21T20:45:29Z</cp:lastPrinted>
  <dcterms:created xsi:type="dcterms:W3CDTF">1996-10-14T23:33:28Z</dcterms:created>
  <dcterms:modified xsi:type="dcterms:W3CDTF">2016-03-21T20:45:36Z</dcterms:modified>
</cp:coreProperties>
</file>